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56" tabRatio="500" activeTab="1"/>
  </bookViews>
  <sheets>
    <sheet name="исп.бюджета" sheetId="1" r:id="rId1"/>
    <sheet name="зарплата мун.служ." sheetId="2" r:id="rId2"/>
  </sheets>
  <definedNames>
    <definedName name="_xlnm.Print_Area" localSheetId="0">'исп.бюджета'!$A$2:$E$108</definedName>
  </definedNames>
  <calcPr fullCalcOnLoad="1"/>
</workbook>
</file>

<file path=xl/sharedStrings.xml><?xml version="1.0" encoding="utf-8"?>
<sst xmlns="http://schemas.openxmlformats.org/spreadsheetml/2006/main" count="200" uniqueCount="181">
  <si>
    <t>(тыс.руб.)</t>
  </si>
  <si>
    <t>Код</t>
  </si>
  <si>
    <t>% исполнения к году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</si>
  <si>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</si>
  <si>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</si>
  <si>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</si>
  <si>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</si>
  <si>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</si>
  <si>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</si>
  <si>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</si>
  <si>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</si>
  <si>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</si>
  <si>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</si>
  <si>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</si>
  <si>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</si>
  <si>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</si>
  <si>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</si>
  <si>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</si>
  <si>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</si>
  <si>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000 1 01 02040 01 0000 110</t>
  </si>
  <si>
    <t>НАЛОГ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</si>
  <si>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</si>
  <si>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</si>
  <si>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</si>
  <si>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</si>
  <si>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</si>
  <si>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</si>
  <si>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</si>
  <si>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>Земельный налог</t>
  </si>
  <si>
    <t>000 1 06 06000 00 0000 110</t>
  </si>
  <si>
    <t xml:space="preserve">                       ГОСУДАРСТВЕННАЯ ПОШЛИНА, СБОРЫ</t>
  </si>
  <si>
    <t>000 1  08 00000 00 0000  000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</si>
  <si>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</si>
  <si>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</si>
  <si>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</si>
  <si>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</si>
  <si>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Земельный налог (по обязательствам, вознишим до 1 января 2006 года)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</si>
  <si>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</si>
  <si>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</si>
  <si>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</si>
  <si>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</si>
  <si>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</si>
  <si>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</si>
  <si>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</si>
  <si>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</si>
  <si>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</si>
  <si>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</si>
  <si>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</si>
  <si>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</si>
  <si>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</si>
  <si>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</si>
  <si>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</si>
  <si>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</si>
  <si>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</si>
  <si>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</si>
  <si>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</si>
  <si>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 xml:space="preserve">000 1 14 00000 00 0000 000 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</si>
  <si>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</si>
  <si>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0001 14 06025 10 0000 430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</si>
  <si>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</si>
  <si>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</si>
  <si>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</si>
  <si>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</si>
  <si>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ущерба, зачисляемые в бюджеты поселения</t>
  </si>
  <si>
    <t>000 1 16 90050 10 0000 140</t>
  </si>
  <si>
    <t>ПРОЧИЕ НЕ НАЛОГОВЫЕ ДОХОДЫ</t>
  </si>
  <si>
    <t>000 1 17 00000 00 0000 000</t>
  </si>
  <si>
    <t>000 1 17 05050 10 0000 180</t>
  </si>
  <si>
    <t>БЕЗВОЗМЕЗДНЫЕ ПОСТУПЛЕНИЯ</t>
  </si>
  <si>
    <t>000 2 00 00000 00 0000 000</t>
  </si>
  <si>
    <t xml:space="preserve"> Дотации бюджетам поселений на выравнивание бюджетной обеспеченности</t>
  </si>
  <si>
    <t>000 2 02 01001 10 0000 000</t>
  </si>
  <si>
    <t xml:space="preserve">Прочие субсидии бюджетам поселений </t>
  </si>
  <si>
    <t>000 2 02 29999 10 0000 151</t>
  </si>
  <si>
    <t>Прочие межбюджетные трансферты передаваемые бюджетам сельских поселений</t>
  </si>
  <si>
    <t>000 2 02 49999 10 0000 151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</si>
  <si>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</si>
  <si>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</si>
  <si>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межбюджетные трансферты</t>
  </si>
  <si>
    <t>000 2 02 04999 10 0000 151</t>
  </si>
  <si>
    <t>Прочие безвозмездные поступления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</si>
  <si>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</si>
  <si>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</si>
  <si>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000 2 19 00000 00 0000 151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</si>
  <si>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</si>
  <si>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</si>
  <si>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</si>
  <si>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000 207 05030 10 1000 180</t>
  </si>
  <si>
    <t>ВОЗВРАТ ОСТАТКОВ СУБСИДИЙ, СУБВЕНЦИЙ И ИНЫХ МЕЖБЮДЖЕТНЫХ ТРАНСФЕРТОВ, ИМЕЮЩИХ ЦЕЛЕВОЕ НАЗНАЧЕНИЕ ПРОШЛЫХ ЛЕТ</t>
  </si>
  <si>
    <t>000 2 19 00000 00 0000 000</t>
  </si>
  <si>
    <t>Возврат прочих остатков субсидий, субвенций и иных межбюджетных трансфертов имеющих целевое назначение, прошлых лет из бюджетов сельских поселений</t>
  </si>
  <si>
    <t>000 2 19 60010 10 0000 151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</si>
  <si>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</si>
  <si>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</si>
  <si>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</si>
  <si>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</si>
  <si>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</si>
  <si>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Функционирование Правительства РФ, высших исполнительных органов государственной власти  субъектов РФ, местных администраций 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</si>
  <si>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</si>
  <si>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</si>
  <si>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</si>
  <si>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</si>
  <si>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</si>
  <si>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</si>
  <si>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</si>
  <si>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</si>
  <si>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</si>
  <si>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</si>
  <si>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</si>
  <si>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</si>
  <si>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</si>
  <si>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</si>
  <si>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</si>
  <si>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</si>
  <si>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</si>
  <si>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</si>
  <si>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</si>
  <si>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</si>
  <si>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</si>
  <si>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</si>
  <si>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</si>
  <si>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</si>
  <si>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</si>
  <si>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</si>
  <si>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</si>
  <si>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</si>
  <si>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</si>
  <si>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</si>
  <si>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</si>
  <si>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</si>
  <si>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</si>
  <si>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</si>
  <si>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</si>
  <si>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</si>
  <si>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</si>
  <si>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</si>
  <si>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</si>
  <si>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</si>
  <si>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</si>
  <si>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</si>
  <si>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</si>
  <si>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</si>
  <si>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</si>
  <si>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</si>
  <si>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</si>
  <si>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</si>
  <si>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</si>
  <si>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</si>
  <si>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</si>
  <si>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</si>
  <si>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</si>
  <si>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</si>
  <si>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</si>
  <si>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</si>
  <si>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</si>
  <si>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</si>
  <si>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</si>
  <si>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ВСЕГО РАСХОДОВ </t>
  </si>
  <si>
    <t>0000</t>
  </si>
  <si>
    <t>Результат исполнения бюджета (дефицит (-)/профицит(+))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</si>
  <si>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</si>
  <si>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</si>
  <si>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</si>
  <si>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</si>
  <si>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</si>
  <si>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</si>
  <si>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</si>
  <si>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</si>
  <si>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</si>
  <si>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</si>
  <si>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</si>
  <si>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</si>
  <si>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</si>
  <si>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</si>
  <si>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План 2018 года</t>
  </si>
  <si>
    <t>План   2018 года</t>
  </si>
  <si>
    <t xml:space="preserve">Расходы на оплату труда и  численности муниципальных служащих муниципального образования Пенкинское Камешковского района за  09 месяцев 2018 года
</t>
  </si>
  <si>
    <t>Исполнение за 9 месяцев 2018 года</t>
  </si>
  <si>
    <t xml:space="preserve">              Отчет об исполнении бюджета муниципального образования Пенкинское на 01 октября 2018 года</t>
  </si>
  <si>
    <t>Исполнено за 9 месяцев 2018 года</t>
  </si>
  <si>
    <t>Расходы на обеспечение функций Избирательной комиссии Владимирской области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</si>
</sst>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7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2">
      <alignment horizontal="left" wrapText="1" indent="2"/>
      <protection/>
    </xf>
    <xf numFmtId="49" fontId="13" fillId="0" borderId="3">
      <alignment horizontal="center"/>
      <protection/>
    </xf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4" applyNumberFormat="0" applyAlignment="0" applyProtection="0"/>
    <xf numFmtId="0" fontId="53" fillId="34" borderId="5" applyNumberFormat="0" applyAlignment="0" applyProtection="0"/>
    <xf numFmtId="0" fontId="54" fillId="34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5" borderId="10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8" borderId="11" applyNumberFormat="0" applyFont="0" applyAlignment="0" applyProtection="0"/>
    <xf numFmtId="9" fontId="1" fillId="0" borderId="0" applyFill="0" applyBorder="0" applyAlignment="0" applyProtection="0"/>
    <xf numFmtId="0" fontId="64" fillId="0" borderId="12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9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/>
    </xf>
    <xf numFmtId="49" fontId="19" fillId="0" borderId="13" xfId="0" applyNumberFormat="1" applyFont="1" applyBorder="1" applyAlignment="1" applyProtection="1">
      <alignment horizontal="center"/>
      <protection/>
    </xf>
    <xf numFmtId="49" fontId="23" fillId="0" borderId="13" xfId="0" applyNumberFormat="1" applyFont="1" applyBorder="1" applyAlignment="1" applyProtection="1">
      <alignment horizontal="center"/>
      <protection/>
    </xf>
    <xf numFmtId="1" fontId="23" fillId="0" borderId="13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/>
      <protection/>
    </xf>
    <xf numFmtId="49" fontId="25" fillId="0" borderId="13" xfId="0" applyNumberFormat="1" applyFont="1" applyBorder="1" applyAlignment="1" applyProtection="1">
      <alignment horizontal="center"/>
      <protection/>
    </xf>
    <xf numFmtId="164" fontId="23" fillId="0" borderId="13" xfId="0" applyNumberFormat="1" applyFont="1" applyFill="1" applyBorder="1" applyAlignment="1" applyProtection="1">
      <alignment horizontal="center"/>
      <protection/>
    </xf>
    <xf numFmtId="164" fontId="23" fillId="0" borderId="13" xfId="0" applyNumberFormat="1" applyFont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3" xfId="0" applyNumberFormat="1" applyFont="1" applyBorder="1" applyAlignment="1" applyProtection="1">
      <alignment/>
      <protection/>
    </xf>
    <xf numFmtId="49" fontId="29" fillId="0" borderId="13" xfId="0" applyNumberFormat="1" applyFont="1" applyBorder="1" applyAlignment="1" applyProtection="1">
      <alignment horizontal="center"/>
      <protection/>
    </xf>
    <xf numFmtId="164" fontId="30" fillId="0" borderId="13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>
      <alignment/>
    </xf>
    <xf numFmtId="2" fontId="28" fillId="0" borderId="13" xfId="0" applyNumberFormat="1" applyFont="1" applyBorder="1" applyAlignment="1" applyProtection="1">
      <alignment wrapText="1"/>
      <protection/>
    </xf>
    <xf numFmtId="165" fontId="23" fillId="0" borderId="0" xfId="0" applyNumberFormat="1" applyFont="1" applyBorder="1" applyAlignment="1" applyProtection="1">
      <alignment horizontal="center"/>
      <protection/>
    </xf>
    <xf numFmtId="2" fontId="19" fillId="0" borderId="13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28" fillId="0" borderId="13" xfId="0" applyNumberFormat="1" applyFont="1" applyBorder="1" applyAlignment="1" applyProtection="1">
      <alignment/>
      <protection/>
    </xf>
    <xf numFmtId="49" fontId="28" fillId="0" borderId="13" xfId="0" applyNumberFormat="1" applyFont="1" applyBorder="1" applyAlignment="1" applyProtection="1">
      <alignment wrapText="1"/>
      <protection/>
    </xf>
    <xf numFmtId="49" fontId="19" fillId="0" borderId="13" xfId="0" applyNumberFormat="1" applyFont="1" applyBorder="1" applyAlignment="1" applyProtection="1">
      <alignment wrapText="1"/>
      <protection/>
    </xf>
    <xf numFmtId="49" fontId="19" fillId="0" borderId="13" xfId="0" applyNumberFormat="1" applyFont="1" applyBorder="1" applyAlignment="1" applyProtection="1">
      <alignment horizontal="center" wrapText="1"/>
      <protection/>
    </xf>
    <xf numFmtId="0" fontId="28" fillId="0" borderId="13" xfId="0" applyNumberFormat="1" applyFont="1" applyBorder="1" applyAlignment="1" applyProtection="1">
      <alignment wrapText="1"/>
      <protection/>
    </xf>
    <xf numFmtId="0" fontId="19" fillId="0" borderId="2" xfId="49" applyNumberFormat="1" applyFont="1" applyAlignment="1" applyProtection="1">
      <alignment horizontal="center" wrapText="1"/>
      <protection/>
    </xf>
    <xf numFmtId="49" fontId="19" fillId="0" borderId="3" xfId="50" applyNumberFormat="1" applyFont="1" applyProtection="1">
      <alignment horizontal="center"/>
      <protection/>
    </xf>
    <xf numFmtId="0" fontId="28" fillId="0" borderId="2" xfId="49" applyNumberFormat="1" applyFont="1" applyProtection="1">
      <alignment horizontal="left" wrapText="1" indent="2"/>
      <protection/>
    </xf>
    <xf numFmtId="49" fontId="28" fillId="0" borderId="3" xfId="50" applyNumberFormat="1" applyFont="1" applyProtection="1">
      <alignment horizontal="center"/>
      <protection/>
    </xf>
    <xf numFmtId="49" fontId="28" fillId="0" borderId="13" xfId="0" applyNumberFormat="1" applyFont="1" applyBorder="1" applyAlignment="1" applyProtection="1">
      <alignment horizontal="center"/>
      <protection/>
    </xf>
    <xf numFmtId="165" fontId="23" fillId="0" borderId="13" xfId="0" applyNumberFormat="1" applyFont="1" applyBorder="1" applyAlignment="1" applyProtection="1">
      <alignment horizontal="center"/>
      <protection/>
    </xf>
    <xf numFmtId="165" fontId="30" fillId="0" borderId="13" xfId="0" applyNumberFormat="1" applyFont="1" applyFill="1" applyBorder="1" applyAlignment="1" applyProtection="1">
      <alignment horizontal="center"/>
      <protection/>
    </xf>
    <xf numFmtId="165" fontId="30" fillId="0" borderId="13" xfId="0" applyNumberFormat="1" applyFont="1" applyBorder="1" applyAlignment="1" applyProtection="1">
      <alignment horizontal="center"/>
      <protection/>
    </xf>
    <xf numFmtId="49" fontId="28" fillId="0" borderId="13" xfId="0" applyNumberFormat="1" applyFont="1" applyBorder="1" applyAlignment="1" applyProtection="1">
      <alignment horizontal="left"/>
      <protection/>
    </xf>
    <xf numFmtId="49" fontId="19" fillId="0" borderId="13" xfId="0" applyNumberFormat="1" applyFont="1" applyBorder="1" applyAlignment="1" applyProtection="1">
      <alignment horizontal="left"/>
      <protection/>
    </xf>
    <xf numFmtId="165" fontId="23" fillId="0" borderId="13" xfId="0" applyNumberFormat="1" applyFont="1" applyFill="1" applyBorder="1" applyAlignment="1" applyProtection="1">
      <alignment horizontal="center"/>
      <protection/>
    </xf>
    <xf numFmtId="49" fontId="28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4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32" fillId="0" borderId="17" xfId="0" applyFont="1" applyBorder="1" applyAlignment="1">
      <alignment horizontal="center" vertical="top" wrapText="1"/>
    </xf>
    <xf numFmtId="164" fontId="32" fillId="0" borderId="17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19" fillId="0" borderId="0" xfId="0" applyNumberFormat="1" applyFont="1" applyBorder="1" applyAlignment="1" applyProtection="1">
      <alignment horizontal="center"/>
      <protection/>
    </xf>
    <xf numFmtId="49" fontId="20" fillId="0" borderId="0" xfId="0" applyNumberFormat="1" applyFont="1" applyBorder="1" applyAlignment="1" applyProtection="1">
      <alignment horizontal="right"/>
      <protection/>
    </xf>
    <xf numFmtId="49" fontId="23" fillId="0" borderId="13" xfId="0" applyNumberFormat="1" applyFont="1" applyBorder="1" applyAlignment="1" applyProtection="1">
      <alignment horizontal="center" vertical="center"/>
      <protection/>
    </xf>
    <xf numFmtId="2" fontId="23" fillId="0" borderId="13" xfId="0" applyNumberFormat="1" applyFont="1" applyBorder="1" applyAlignment="1" applyProtection="1">
      <alignment horizontal="center" vertical="center" wrapText="1"/>
      <protection/>
    </xf>
    <xf numFmtId="2" fontId="23" fillId="0" borderId="13" xfId="0" applyNumberFormat="1" applyFont="1" applyBorder="1" applyAlignment="1" applyProtection="1">
      <alignment horizontal="center" wrapText="1"/>
      <protection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xl32" xfId="49"/>
    <cellStyle name="xl45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view="pageBreakPreview" zoomScale="63" zoomScaleNormal="35" zoomScaleSheetLayoutView="63" zoomScalePageLayoutView="0" workbookViewId="0" topLeftCell="A54">
      <selection activeCell="C71" sqref="C71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55"/>
      <c r="B1" s="55"/>
      <c r="C1" s="55"/>
      <c r="D1" s="55"/>
      <c r="E1" s="55"/>
    </row>
    <row r="2" spans="1:7" s="4" customFormat="1" ht="24" customHeight="1">
      <c r="A2" s="5"/>
      <c r="B2" s="56"/>
      <c r="C2" s="56"/>
      <c r="D2" s="56"/>
      <c r="E2" s="56"/>
      <c r="F2" s="6"/>
      <c r="G2" s="6"/>
    </row>
    <row r="3" spans="1:7" s="4" customFormat="1" ht="24" customHeight="1">
      <c r="A3" s="5"/>
      <c r="B3" s="56"/>
      <c r="C3" s="56"/>
      <c r="D3" s="56"/>
      <c r="E3" s="56"/>
      <c r="F3" s="6"/>
      <c r="G3" s="6"/>
    </row>
    <row r="4" spans="1:7" s="4" customFormat="1" ht="24" customHeight="1">
      <c r="A4" s="5"/>
      <c r="B4" s="56"/>
      <c r="C4" s="56"/>
      <c r="D4" s="56"/>
      <c r="E4" s="56"/>
      <c r="F4" s="6"/>
      <c r="G4" s="6"/>
    </row>
    <row r="5" spans="1:5" s="4" customFormat="1" ht="0.75" customHeight="1">
      <c r="A5" s="5"/>
      <c r="B5" s="7"/>
      <c r="C5" s="7"/>
      <c r="D5" s="57"/>
      <c r="E5" s="57"/>
    </row>
    <row r="6" spans="1:5" s="8" customFormat="1" ht="24" customHeight="1">
      <c r="A6" s="58" t="s">
        <v>178</v>
      </c>
      <c r="B6" s="58"/>
      <c r="C6" s="58"/>
      <c r="D6" s="58"/>
      <c r="E6" s="58"/>
    </row>
    <row r="7" spans="1:5" s="8" customFormat="1" ht="26.25" customHeight="1">
      <c r="A7" s="59" t="s">
        <v>0</v>
      </c>
      <c r="B7" s="59"/>
      <c r="C7" s="59"/>
      <c r="D7" s="59"/>
      <c r="E7" s="59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60"/>
      <c r="B11" s="60" t="s">
        <v>1</v>
      </c>
      <c r="C11" s="61" t="s">
        <v>174</v>
      </c>
      <c r="D11" s="61" t="s">
        <v>179</v>
      </c>
      <c r="E11" s="62" t="s">
        <v>2</v>
      </c>
    </row>
    <row r="12" spans="1:5" s="11" customFormat="1" ht="50.25" customHeight="1">
      <c r="A12" s="60"/>
      <c r="B12" s="60"/>
      <c r="C12" s="61"/>
      <c r="D12" s="61"/>
      <c r="E12" s="62"/>
    </row>
    <row r="13" spans="1:5" s="11" customFormat="1" ht="19.5" customHeight="1">
      <c r="A13" s="12" t="s">
        <v>3</v>
      </c>
      <c r="B13" s="13" t="s">
        <v>4</v>
      </c>
      <c r="C13" s="14">
        <v>3</v>
      </c>
      <c r="D13" s="14">
        <v>4</v>
      </c>
      <c r="E13" s="14">
        <v>5</v>
      </c>
    </row>
    <row r="14" spans="1:8" ht="19.5" customHeight="1">
      <c r="A14" s="15" t="s">
        <v>5</v>
      </c>
      <c r="B14" s="16" t="s">
        <v>6</v>
      </c>
      <c r="C14" s="17">
        <f>C15++C21+C23+C26+C28+C30+C34+C36+C41+C44+C39</f>
        <v>6577.6</v>
      </c>
      <c r="D14" s="17">
        <f>D15+D21+D23+D26+D28+D30+D34+D39+D41+D44</f>
        <v>2951.2</v>
      </c>
      <c r="E14" s="17">
        <f aca="true" t="shared" si="0" ref="E14:E50">D14/C14*100</f>
        <v>44.86742884942836</v>
      </c>
      <c r="H14" t="s">
        <v>7</v>
      </c>
    </row>
    <row r="15" spans="1:7" s="19" customFormat="1" ht="19.5" customHeight="1">
      <c r="A15" s="15" t="s">
        <v>8</v>
      </c>
      <c r="B15" s="16" t="s">
        <v>9</v>
      </c>
      <c r="C15" s="18">
        <f>C16</f>
        <v>1434</v>
      </c>
      <c r="D15" s="18">
        <f>D16</f>
        <v>1128.7</v>
      </c>
      <c r="E15" s="18">
        <f t="shared" si="0"/>
        <v>78.70990237099024</v>
      </c>
      <c r="G15" s="20"/>
    </row>
    <row r="16" spans="1:8" s="19" customFormat="1" ht="19.5" customHeight="1">
      <c r="A16" s="21" t="s">
        <v>10</v>
      </c>
      <c r="B16" s="22" t="s">
        <v>11</v>
      </c>
      <c r="C16" s="23">
        <f>C17+C18+C19+C20</f>
        <v>1434</v>
      </c>
      <c r="D16" s="23">
        <f>D17+D18+D19+D20</f>
        <v>1128.7</v>
      </c>
      <c r="E16" s="23">
        <f t="shared" si="0"/>
        <v>78.70990237099024</v>
      </c>
      <c r="F16" s="24"/>
      <c r="G16" s="24"/>
      <c r="H16" s="24"/>
    </row>
    <row r="17" spans="1:8" s="19" customFormat="1" ht="55.5" customHeight="1">
      <c r="A17" s="25" t="s">
        <v>12</v>
      </c>
      <c r="B17" s="22" t="s">
        <v>13</v>
      </c>
      <c r="C17" s="23">
        <v>1430</v>
      </c>
      <c r="D17" s="23">
        <v>1118.3</v>
      </c>
      <c r="E17" s="23">
        <f t="shared" si="0"/>
        <v>78.2027972027972</v>
      </c>
      <c r="F17" s="24"/>
      <c r="G17" s="26"/>
      <c r="H17" s="24"/>
    </row>
    <row r="18" spans="1:8" s="19" customFormat="1" ht="91.5" customHeight="1">
      <c r="A18" s="25" t="s">
        <v>14</v>
      </c>
      <c r="B18" s="22" t="s">
        <v>15</v>
      </c>
      <c r="C18" s="23">
        <v>3</v>
      </c>
      <c r="D18" s="23">
        <v>-0.1</v>
      </c>
      <c r="E18" s="23">
        <f t="shared" si="0"/>
        <v>-3.3333333333333335</v>
      </c>
      <c r="F18" s="24"/>
      <c r="G18" s="26"/>
      <c r="H18" s="24"/>
    </row>
    <row r="19" spans="1:8" s="19" customFormat="1" ht="44.25" customHeight="1">
      <c r="A19" s="25" t="s">
        <v>16</v>
      </c>
      <c r="B19" s="22" t="s">
        <v>17</v>
      </c>
      <c r="C19" s="23">
        <v>1</v>
      </c>
      <c r="D19" s="23">
        <v>7.6</v>
      </c>
      <c r="E19" s="23">
        <f t="shared" si="0"/>
        <v>760</v>
      </c>
      <c r="F19" s="24"/>
      <c r="G19" s="26"/>
      <c r="H19" s="24"/>
    </row>
    <row r="20" spans="1:8" s="19" customFormat="1" ht="74.25" customHeight="1">
      <c r="A20" s="25" t="s">
        <v>18</v>
      </c>
      <c r="B20" s="22" t="s">
        <v>19</v>
      </c>
      <c r="C20" s="23">
        <v>0</v>
      </c>
      <c r="D20" s="23">
        <v>2.9</v>
      </c>
      <c r="E20" s="23" t="e">
        <f t="shared" si="0"/>
        <v>#DIV/0!</v>
      </c>
      <c r="F20" s="24"/>
      <c r="G20" s="26"/>
      <c r="H20" s="24"/>
    </row>
    <row r="21" spans="1:5" s="19" customFormat="1" ht="22.5" customHeight="1">
      <c r="A21" s="27" t="s">
        <v>20</v>
      </c>
      <c r="B21" s="16" t="s">
        <v>21</v>
      </c>
      <c r="C21" s="18">
        <f>C22</f>
        <v>1</v>
      </c>
      <c r="D21" s="18">
        <f>D22</f>
        <v>1.1</v>
      </c>
      <c r="E21" s="23">
        <f t="shared" si="0"/>
        <v>110.00000000000001</v>
      </c>
    </row>
    <row r="22" spans="1:5" s="19" customFormat="1" ht="24" customHeight="1">
      <c r="A22" s="25" t="s">
        <v>22</v>
      </c>
      <c r="B22" s="22" t="s">
        <v>23</v>
      </c>
      <c r="C22" s="23">
        <v>1</v>
      </c>
      <c r="D22" s="23">
        <v>1.1</v>
      </c>
      <c r="E22" s="23">
        <f t="shared" si="0"/>
        <v>110.00000000000001</v>
      </c>
    </row>
    <row r="23" spans="1:5" ht="19.5" customHeight="1">
      <c r="A23" s="12" t="s">
        <v>24</v>
      </c>
      <c r="B23" s="16" t="s">
        <v>25</v>
      </c>
      <c r="C23" s="18">
        <f>C24+C25</f>
        <v>4193</v>
      </c>
      <c r="D23" s="18">
        <f>D24+D25</f>
        <v>1806.8</v>
      </c>
      <c r="E23" s="18">
        <f t="shared" si="0"/>
        <v>43.090865728595276</v>
      </c>
    </row>
    <row r="24" spans="1:8" ht="19.5" customHeight="1">
      <c r="A24" s="21" t="s">
        <v>26</v>
      </c>
      <c r="B24" s="22" t="s">
        <v>27</v>
      </c>
      <c r="C24" s="23">
        <v>125</v>
      </c>
      <c r="D24" s="23">
        <v>117.7</v>
      </c>
      <c r="E24" s="23">
        <f t="shared" si="0"/>
        <v>94.16</v>
      </c>
      <c r="F24" s="28"/>
      <c r="G24" s="28"/>
      <c r="H24" s="28"/>
    </row>
    <row r="25" spans="1:8" ht="19.5" customHeight="1">
      <c r="A25" s="29" t="s">
        <v>28</v>
      </c>
      <c r="B25" s="22" t="s">
        <v>29</v>
      </c>
      <c r="C25" s="23">
        <v>4068</v>
      </c>
      <c r="D25" s="23">
        <v>1689.1</v>
      </c>
      <c r="E25" s="23">
        <f t="shared" si="0"/>
        <v>41.521632251720746</v>
      </c>
      <c r="F25" s="28"/>
      <c r="G25" s="28"/>
      <c r="H25" s="28"/>
    </row>
    <row r="26" spans="1:5" ht="19.5" customHeight="1">
      <c r="A26" s="15" t="s">
        <v>30</v>
      </c>
      <c r="B26" s="16" t="s">
        <v>31</v>
      </c>
      <c r="C26" s="18">
        <f>C27</f>
        <v>10</v>
      </c>
      <c r="D26" s="18">
        <f>D27</f>
        <v>2.4</v>
      </c>
      <c r="E26" s="18">
        <f t="shared" si="0"/>
        <v>24</v>
      </c>
    </row>
    <row r="27" spans="1:5" ht="56.25" customHeight="1">
      <c r="A27" s="30" t="s">
        <v>32</v>
      </c>
      <c r="B27" s="22" t="s">
        <v>33</v>
      </c>
      <c r="C27" s="23">
        <v>10</v>
      </c>
      <c r="D27" s="23">
        <v>2.4</v>
      </c>
      <c r="E27" s="23">
        <f t="shared" si="0"/>
        <v>24</v>
      </c>
    </row>
    <row r="28" spans="1:5" s="24" customFormat="1" ht="39" customHeight="1">
      <c r="A28" s="31" t="s">
        <v>34</v>
      </c>
      <c r="B28" s="16" t="s">
        <v>35</v>
      </c>
      <c r="C28" s="18">
        <f>C29</f>
        <v>0</v>
      </c>
      <c r="D28" s="18">
        <f>D29</f>
        <v>0</v>
      </c>
      <c r="E28" s="23" t="e">
        <f t="shared" si="0"/>
        <v>#DIV/0!</v>
      </c>
    </row>
    <row r="29" spans="1:5" s="24" customFormat="1" ht="21.75" customHeight="1">
      <c r="A29" s="30" t="s">
        <v>36</v>
      </c>
      <c r="B29" s="22" t="s">
        <v>37</v>
      </c>
      <c r="C29" s="23">
        <v>0</v>
      </c>
      <c r="D29" s="23">
        <v>0</v>
      </c>
      <c r="E29" s="23" t="e">
        <f t="shared" si="0"/>
        <v>#DIV/0!</v>
      </c>
    </row>
    <row r="30" spans="1:5" s="11" customFormat="1" ht="41.25" customHeight="1">
      <c r="A30" s="32" t="s">
        <v>38</v>
      </c>
      <c r="B30" s="16" t="s">
        <v>39</v>
      </c>
      <c r="C30" s="18">
        <f>C31+C32+C33</f>
        <v>0</v>
      </c>
      <c r="D30" s="18">
        <f>D32+D33</f>
        <v>0</v>
      </c>
      <c r="E30" s="18" t="e">
        <f t="shared" si="0"/>
        <v>#DIV/0!</v>
      </c>
    </row>
    <row r="31" spans="1:5" s="11" customFormat="1" ht="0.75" customHeight="1">
      <c r="A31" s="33" t="s">
        <v>40</v>
      </c>
      <c r="B31" s="22" t="s">
        <v>41</v>
      </c>
      <c r="C31" s="23"/>
      <c r="D31" s="23">
        <v>29.1</v>
      </c>
      <c r="E31" s="18" t="e">
        <f t="shared" si="0"/>
        <v>#DIV/0!</v>
      </c>
    </row>
    <row r="32" spans="1:5" s="11" customFormat="1" ht="69.75" customHeight="1">
      <c r="A32" s="33" t="s">
        <v>42</v>
      </c>
      <c r="B32" s="22" t="s">
        <v>43</v>
      </c>
      <c r="C32" s="23">
        <v>0</v>
      </c>
      <c r="D32" s="23">
        <v>0</v>
      </c>
      <c r="E32" s="18" t="e">
        <f t="shared" si="0"/>
        <v>#DIV/0!</v>
      </c>
    </row>
    <row r="33" spans="1:5" s="11" customFormat="1" ht="53.25" customHeight="1">
      <c r="A33" s="30" t="s">
        <v>44</v>
      </c>
      <c r="B33" s="22" t="s">
        <v>45</v>
      </c>
      <c r="C33" s="23">
        <v>0</v>
      </c>
      <c r="D33" s="23">
        <v>0</v>
      </c>
      <c r="E33" s="18" t="e">
        <f t="shared" si="0"/>
        <v>#DIV/0!</v>
      </c>
    </row>
    <row r="34" spans="1:5" s="11" customFormat="1" ht="36" customHeight="1">
      <c r="A34" s="34" t="s">
        <v>46</v>
      </c>
      <c r="B34" s="35" t="s">
        <v>47</v>
      </c>
      <c r="C34" s="18">
        <f>C35</f>
        <v>0</v>
      </c>
      <c r="D34" s="18">
        <f>D35</f>
        <v>0</v>
      </c>
      <c r="E34" s="18" t="e">
        <f t="shared" si="0"/>
        <v>#DIV/0!</v>
      </c>
    </row>
    <row r="35" spans="1:5" s="11" customFormat="1" ht="37.5" customHeight="1">
      <c r="A35" s="36" t="s">
        <v>48</v>
      </c>
      <c r="B35" s="37" t="s">
        <v>49</v>
      </c>
      <c r="C35" s="23">
        <v>0</v>
      </c>
      <c r="D35" s="23">
        <v>0</v>
      </c>
      <c r="E35" s="18" t="e">
        <f t="shared" si="0"/>
        <v>#DIV/0!</v>
      </c>
    </row>
    <row r="36" spans="1:5" s="11" customFormat="1" ht="26.25" customHeight="1" hidden="1">
      <c r="A36" s="31" t="s">
        <v>50</v>
      </c>
      <c r="B36" s="16" t="s">
        <v>51</v>
      </c>
      <c r="C36" s="18">
        <f>C37+C38</f>
        <v>0</v>
      </c>
      <c r="D36" s="18">
        <f>D37+D38</f>
        <v>0</v>
      </c>
      <c r="E36" s="18" t="e">
        <f t="shared" si="0"/>
        <v>#DIV/0!</v>
      </c>
    </row>
    <row r="37" spans="1:7" ht="36" customHeight="1" hidden="1">
      <c r="A37" s="30" t="s">
        <v>52</v>
      </c>
      <c r="B37" s="22" t="s">
        <v>53</v>
      </c>
      <c r="C37" s="23">
        <v>0</v>
      </c>
      <c r="D37" s="23">
        <v>0</v>
      </c>
      <c r="E37" s="18" t="e">
        <f t="shared" si="0"/>
        <v>#DIV/0!</v>
      </c>
      <c r="G37" s="28"/>
    </row>
    <row r="38" spans="1:7" ht="36" customHeight="1" hidden="1">
      <c r="A38" s="30" t="s">
        <v>54</v>
      </c>
      <c r="B38" s="22" t="s">
        <v>55</v>
      </c>
      <c r="C38" s="23"/>
      <c r="D38" s="23">
        <v>0</v>
      </c>
      <c r="E38" s="18" t="e">
        <f t="shared" si="0"/>
        <v>#DIV/0!</v>
      </c>
      <c r="G38" s="28"/>
    </row>
    <row r="39" spans="1:7" ht="36" customHeight="1">
      <c r="A39" s="31" t="s">
        <v>50</v>
      </c>
      <c r="B39" s="12" t="s">
        <v>56</v>
      </c>
      <c r="C39" s="18">
        <f>C40</f>
        <v>936.6</v>
      </c>
      <c r="D39" s="18">
        <f>D40</f>
        <v>0</v>
      </c>
      <c r="E39" s="18">
        <f t="shared" si="0"/>
        <v>0</v>
      </c>
      <c r="G39" s="28"/>
    </row>
    <row r="40" spans="1:7" ht="36" customHeight="1">
      <c r="A40" s="30" t="s">
        <v>57</v>
      </c>
      <c r="B40" s="38" t="s">
        <v>58</v>
      </c>
      <c r="C40" s="23">
        <v>936.6</v>
      </c>
      <c r="D40" s="23">
        <v>0</v>
      </c>
      <c r="E40" s="18">
        <f t="shared" si="0"/>
        <v>0</v>
      </c>
      <c r="G40" s="28"/>
    </row>
    <row r="41" spans="1:7" ht="24.75" customHeight="1">
      <c r="A41" s="31" t="s">
        <v>59</v>
      </c>
      <c r="B41" s="16" t="s">
        <v>60</v>
      </c>
      <c r="C41" s="18">
        <f>C42+C43</f>
        <v>3</v>
      </c>
      <c r="D41" s="18">
        <f>D42+D43</f>
        <v>0</v>
      </c>
      <c r="E41" s="18">
        <f t="shared" si="0"/>
        <v>0</v>
      </c>
      <c r="G41" s="28"/>
    </row>
    <row r="42" spans="1:7" ht="51.75" customHeight="1">
      <c r="A42" s="30" t="s">
        <v>61</v>
      </c>
      <c r="B42" s="22" t="s">
        <v>62</v>
      </c>
      <c r="C42" s="23">
        <v>0</v>
      </c>
      <c r="D42" s="23">
        <v>0</v>
      </c>
      <c r="E42" s="18" t="e">
        <f t="shared" si="0"/>
        <v>#DIV/0!</v>
      </c>
      <c r="G42" s="28"/>
    </row>
    <row r="43" spans="1:7" ht="44.25" customHeight="1">
      <c r="A43" s="30" t="s">
        <v>63</v>
      </c>
      <c r="B43" s="22" t="s">
        <v>64</v>
      </c>
      <c r="C43" s="23">
        <v>3</v>
      </c>
      <c r="D43" s="23">
        <v>0</v>
      </c>
      <c r="E43" s="18">
        <f t="shared" si="0"/>
        <v>0</v>
      </c>
      <c r="G43" s="28"/>
    </row>
    <row r="44" spans="1:7" ht="24.75" customHeight="1">
      <c r="A44" s="31" t="s">
        <v>65</v>
      </c>
      <c r="B44" s="16" t="s">
        <v>66</v>
      </c>
      <c r="C44" s="18">
        <f>C45</f>
        <v>0</v>
      </c>
      <c r="D44" s="18">
        <f>D45</f>
        <v>12.2</v>
      </c>
      <c r="E44" s="18" t="e">
        <f t="shared" si="0"/>
        <v>#DIV/0!</v>
      </c>
      <c r="G44" s="28"/>
    </row>
    <row r="45" spans="1:7" ht="16.5">
      <c r="A45" s="30" t="s">
        <v>65</v>
      </c>
      <c r="B45" s="22" t="s">
        <v>67</v>
      </c>
      <c r="C45" s="23">
        <v>0</v>
      </c>
      <c r="D45" s="23">
        <v>12.2</v>
      </c>
      <c r="E45" s="23" t="e">
        <f t="shared" si="0"/>
        <v>#DIV/0!</v>
      </c>
      <c r="G45" s="28"/>
    </row>
    <row r="46" spans="1:7" ht="22.5" customHeight="1">
      <c r="A46" s="15" t="s">
        <v>68</v>
      </c>
      <c r="B46" s="16" t="s">
        <v>69</v>
      </c>
      <c r="C46" s="17">
        <f>C47+C48+C50+C51+C52+C53+C49+C54+C56</f>
        <v>731.4</v>
      </c>
      <c r="D46" s="17">
        <f>D47+D48+D50+D51+D52+D53+D49+D54+D56</f>
        <v>1580.2</v>
      </c>
      <c r="E46" s="17">
        <f t="shared" si="0"/>
        <v>216.05140825813513</v>
      </c>
      <c r="G46" s="28"/>
    </row>
    <row r="47" spans="1:5" ht="18" customHeight="1">
      <c r="A47" s="31" t="s">
        <v>70</v>
      </c>
      <c r="B47" s="16" t="s">
        <v>71</v>
      </c>
      <c r="C47" s="18">
        <v>0</v>
      </c>
      <c r="D47" s="18">
        <v>0</v>
      </c>
      <c r="E47" s="18" t="e">
        <f t="shared" si="0"/>
        <v>#DIV/0!</v>
      </c>
    </row>
    <row r="48" spans="1:5" ht="19.5" customHeight="1">
      <c r="A48" s="15" t="s">
        <v>72</v>
      </c>
      <c r="B48" s="16" t="s">
        <v>73</v>
      </c>
      <c r="C48" s="18">
        <v>646</v>
      </c>
      <c r="D48" s="18">
        <v>636.1</v>
      </c>
      <c r="E48" s="18">
        <f t="shared" si="0"/>
        <v>98.46749226006193</v>
      </c>
    </row>
    <row r="49" spans="1:5" ht="19.5" customHeight="1">
      <c r="A49" s="15" t="s">
        <v>74</v>
      </c>
      <c r="B49" s="16" t="s">
        <v>75</v>
      </c>
      <c r="C49" s="18">
        <v>0</v>
      </c>
      <c r="D49" s="18">
        <v>768.4</v>
      </c>
      <c r="E49" s="18" t="e">
        <f t="shared" si="0"/>
        <v>#DIV/0!</v>
      </c>
    </row>
    <row r="50" spans="1:5" ht="36.75" customHeight="1">
      <c r="A50" s="31" t="s">
        <v>76</v>
      </c>
      <c r="B50" s="16" t="s">
        <v>77</v>
      </c>
      <c r="C50" s="18">
        <v>85.4</v>
      </c>
      <c r="D50" s="18">
        <v>59.7</v>
      </c>
      <c r="E50" s="18">
        <f t="shared" si="0"/>
        <v>69.90632318501171</v>
      </c>
    </row>
    <row r="51" spans="1:5" ht="18.75" customHeight="1" hidden="1">
      <c r="A51" s="31" t="s">
        <v>78</v>
      </c>
      <c r="B51" s="16" t="s">
        <v>79</v>
      </c>
      <c r="C51" s="18"/>
      <c r="D51" s="18"/>
      <c r="E51" s="18">
        <v>0</v>
      </c>
    </row>
    <row r="52" spans="1:5" ht="18.75" customHeight="1" hidden="1">
      <c r="A52" s="31" t="s">
        <v>80</v>
      </c>
      <c r="B52" s="16" t="s">
        <v>81</v>
      </c>
      <c r="C52" s="18"/>
      <c r="D52" s="18"/>
      <c r="E52" s="18">
        <v>0</v>
      </c>
    </row>
    <row r="53" spans="1:5" ht="17.25" customHeight="1" hidden="1">
      <c r="A53" s="31" t="s">
        <v>82</v>
      </c>
      <c r="B53" s="16" t="s">
        <v>83</v>
      </c>
      <c r="C53" s="18">
        <v>0</v>
      </c>
      <c r="D53" s="18">
        <v>0</v>
      </c>
      <c r="E53" s="18">
        <v>0</v>
      </c>
    </row>
    <row r="54" spans="1:5" ht="17.25" customHeight="1">
      <c r="A54" s="31" t="s">
        <v>84</v>
      </c>
      <c r="B54" s="16" t="s">
        <v>85</v>
      </c>
      <c r="C54" s="18">
        <f>C55</f>
        <v>0</v>
      </c>
      <c r="D54" s="18">
        <f>D55</f>
        <v>116</v>
      </c>
      <c r="E54" s="18" t="e">
        <f>D54/C54*100</f>
        <v>#DIV/0!</v>
      </c>
    </row>
    <row r="55" spans="1:5" ht="17.25" customHeight="1">
      <c r="A55" s="30" t="s">
        <v>86</v>
      </c>
      <c r="B55" s="22" t="s">
        <v>87</v>
      </c>
      <c r="C55" s="23">
        <v>0</v>
      </c>
      <c r="D55" s="23">
        <v>116</v>
      </c>
      <c r="E55" s="18" t="e">
        <f>D55/C55*100</f>
        <v>#DIV/0!</v>
      </c>
    </row>
    <row r="56" spans="1:5" ht="30.75" customHeight="1">
      <c r="A56" s="31" t="s">
        <v>88</v>
      </c>
      <c r="B56" s="16" t="s">
        <v>89</v>
      </c>
      <c r="C56" s="18"/>
      <c r="D56" s="18">
        <f>D57</f>
        <v>0</v>
      </c>
      <c r="E56" s="18" t="e">
        <f>D56/C56*100</f>
        <v>#DIV/0!</v>
      </c>
    </row>
    <row r="57" spans="1:5" ht="27.75" customHeight="1">
      <c r="A57" s="30" t="s">
        <v>90</v>
      </c>
      <c r="B57" s="22" t="s">
        <v>91</v>
      </c>
      <c r="C57" s="23"/>
      <c r="D57" s="23">
        <v>0</v>
      </c>
      <c r="E57" s="18" t="e">
        <f>D57/C57*100</f>
        <v>#DIV/0!</v>
      </c>
    </row>
    <row r="58" spans="1:5" ht="19.5" customHeight="1">
      <c r="A58" s="12" t="s">
        <v>92</v>
      </c>
      <c r="B58" s="16"/>
      <c r="C58" s="18">
        <f>C46+C14</f>
        <v>7309</v>
      </c>
      <c r="D58" s="18">
        <f>D46+D14</f>
        <v>4531.4</v>
      </c>
      <c r="E58" s="18">
        <f>D58/C58*100</f>
        <v>61.997537282802014</v>
      </c>
    </row>
    <row r="59" spans="1:5" ht="19.5" customHeight="1">
      <c r="A59" s="15"/>
      <c r="B59" s="16"/>
      <c r="C59" s="39"/>
      <c r="D59" s="39"/>
      <c r="E59" s="39"/>
    </row>
    <row r="60" spans="1:5" ht="19.5" customHeight="1">
      <c r="A60" s="12" t="s">
        <v>93</v>
      </c>
      <c r="B60" s="22"/>
      <c r="C60" s="39"/>
      <c r="D60" s="39"/>
      <c r="E60" s="39"/>
    </row>
    <row r="61" spans="1:5" ht="19.5" customHeight="1">
      <c r="A61" s="15" t="s">
        <v>94</v>
      </c>
      <c r="B61" s="16" t="s">
        <v>95</v>
      </c>
      <c r="C61" s="18">
        <f>C63+C67+C68+C65+C66</f>
        <v>1899.4</v>
      </c>
      <c r="D61" s="18">
        <f>D63+D67+D68+D65+D66</f>
        <v>1319.7</v>
      </c>
      <c r="E61" s="39">
        <f>D61/C61*100</f>
        <v>69.47983573760135</v>
      </c>
    </row>
    <row r="62" spans="1:6" ht="19.5" customHeight="1">
      <c r="A62" s="15" t="s">
        <v>96</v>
      </c>
      <c r="B62" s="16" t="s">
        <v>95</v>
      </c>
      <c r="C62" s="18">
        <f>C64</f>
        <v>1689.4</v>
      </c>
      <c r="D62" s="39">
        <f>D64</f>
        <v>1161.7</v>
      </c>
      <c r="E62" s="39">
        <f>E64</f>
        <v>68.76405824553096</v>
      </c>
      <c r="F62" s="28"/>
    </row>
    <row r="63" spans="1:5" ht="35.25" customHeight="1">
      <c r="A63" s="30" t="s">
        <v>97</v>
      </c>
      <c r="B63" s="22" t="s">
        <v>98</v>
      </c>
      <c r="C63" s="40">
        <v>1780.5</v>
      </c>
      <c r="D63" s="40">
        <v>1240.8</v>
      </c>
      <c r="E63" s="41">
        <f aca="true" t="shared" si="1" ref="E63:E79">D63/C63*100</f>
        <v>69.68828980623421</v>
      </c>
    </row>
    <row r="64" spans="1:5" ht="18.75" customHeight="1">
      <c r="A64" s="21" t="s">
        <v>96</v>
      </c>
      <c r="B64" s="22" t="s">
        <v>98</v>
      </c>
      <c r="C64" s="41">
        <v>1689.4</v>
      </c>
      <c r="D64" s="40">
        <v>1161.7</v>
      </c>
      <c r="E64" s="41">
        <f t="shared" si="1"/>
        <v>68.76405824553096</v>
      </c>
    </row>
    <row r="65" spans="1:5" ht="19.5" customHeight="1" hidden="1">
      <c r="A65" s="42" t="s">
        <v>99</v>
      </c>
      <c r="B65" s="22" t="s">
        <v>100</v>
      </c>
      <c r="C65" s="40">
        <v>0</v>
      </c>
      <c r="D65" s="40">
        <v>0</v>
      </c>
      <c r="E65" s="41" t="e">
        <f t="shared" si="1"/>
        <v>#DIV/0!</v>
      </c>
    </row>
    <row r="66" spans="1:5" ht="19.5" customHeight="1">
      <c r="A66" s="42" t="s">
        <v>180</v>
      </c>
      <c r="B66" s="22" t="s">
        <v>100</v>
      </c>
      <c r="C66" s="40">
        <v>30</v>
      </c>
      <c r="D66" s="40">
        <v>30</v>
      </c>
      <c r="E66" s="41">
        <f t="shared" si="1"/>
        <v>100</v>
      </c>
    </row>
    <row r="67" spans="1:5" ht="19.5" customHeight="1">
      <c r="A67" s="21" t="s">
        <v>101</v>
      </c>
      <c r="B67" s="22" t="s">
        <v>102</v>
      </c>
      <c r="C67" s="41">
        <v>20</v>
      </c>
      <c r="D67" s="41">
        <v>0</v>
      </c>
      <c r="E67" s="18">
        <f t="shared" si="1"/>
        <v>0</v>
      </c>
    </row>
    <row r="68" spans="1:5" ht="19.5" customHeight="1">
      <c r="A68" s="21" t="s">
        <v>103</v>
      </c>
      <c r="B68" s="22" t="s">
        <v>104</v>
      </c>
      <c r="C68" s="40">
        <v>68.9</v>
      </c>
      <c r="D68" s="40">
        <v>48.9</v>
      </c>
      <c r="E68" s="41">
        <f t="shared" si="1"/>
        <v>70.97242380261247</v>
      </c>
    </row>
    <row r="69" spans="1:5" ht="19.5" customHeight="1">
      <c r="A69" s="43" t="s">
        <v>105</v>
      </c>
      <c r="B69" s="16" t="s">
        <v>106</v>
      </c>
      <c r="C69" s="44">
        <f>C70</f>
        <v>92.9</v>
      </c>
      <c r="D69" s="44">
        <f>D70</f>
        <v>59.7</v>
      </c>
      <c r="E69" s="39">
        <f t="shared" si="1"/>
        <v>64.26264800861141</v>
      </c>
    </row>
    <row r="70" spans="1:5" ht="19.5" customHeight="1">
      <c r="A70" s="42" t="s">
        <v>107</v>
      </c>
      <c r="B70" s="22" t="s">
        <v>108</v>
      </c>
      <c r="C70" s="40">
        <v>92.9</v>
      </c>
      <c r="D70" s="40">
        <v>59.7</v>
      </c>
      <c r="E70" s="41">
        <f t="shared" si="1"/>
        <v>64.26264800861141</v>
      </c>
    </row>
    <row r="71" spans="1:5" ht="19.5" customHeight="1">
      <c r="A71" s="21" t="s">
        <v>96</v>
      </c>
      <c r="B71" s="22" t="s">
        <v>108</v>
      </c>
      <c r="C71" s="41">
        <v>87.4</v>
      </c>
      <c r="D71" s="41">
        <v>59.7</v>
      </c>
      <c r="E71" s="41">
        <f t="shared" si="1"/>
        <v>68.3066361556064</v>
      </c>
    </row>
    <row r="72" spans="1:5" ht="19.5" customHeight="1">
      <c r="A72" s="15" t="s">
        <v>109</v>
      </c>
      <c r="B72" s="16" t="s">
        <v>110</v>
      </c>
      <c r="C72" s="39">
        <f>C73+C74</f>
        <v>0</v>
      </c>
      <c r="D72" s="39">
        <f>D73+D74</f>
        <v>0</v>
      </c>
      <c r="E72" s="39" t="e">
        <f t="shared" si="1"/>
        <v>#DIV/0!</v>
      </c>
    </row>
    <row r="73" spans="1:5" ht="39" customHeight="1">
      <c r="A73" s="30" t="s">
        <v>111</v>
      </c>
      <c r="B73" s="22" t="s">
        <v>112</v>
      </c>
      <c r="C73" s="41">
        <v>0</v>
      </c>
      <c r="D73" s="41">
        <v>0</v>
      </c>
      <c r="E73" s="41" t="e">
        <f t="shared" si="1"/>
        <v>#DIV/0!</v>
      </c>
    </row>
    <row r="74" spans="1:5" ht="21" customHeight="1">
      <c r="A74" s="21" t="s">
        <v>113</v>
      </c>
      <c r="B74" s="22" t="s">
        <v>114</v>
      </c>
      <c r="C74" s="41">
        <v>0</v>
      </c>
      <c r="D74" s="40">
        <v>0</v>
      </c>
      <c r="E74" s="41" t="e">
        <f t="shared" si="1"/>
        <v>#DIV/0!</v>
      </c>
    </row>
    <row r="75" spans="1:5" ht="18" customHeight="1">
      <c r="A75" s="15" t="s">
        <v>115</v>
      </c>
      <c r="B75" s="16" t="s">
        <v>116</v>
      </c>
      <c r="C75" s="39">
        <f>C76+C77</f>
        <v>0</v>
      </c>
      <c r="D75" s="39">
        <f>D76+D77</f>
        <v>0</v>
      </c>
      <c r="E75" s="41" t="e">
        <f t="shared" si="1"/>
        <v>#DIV/0!</v>
      </c>
    </row>
    <row r="76" spans="1:5" ht="18.75" customHeight="1" hidden="1">
      <c r="A76" s="21" t="s">
        <v>117</v>
      </c>
      <c r="B76" s="22" t="s">
        <v>118</v>
      </c>
      <c r="C76" s="41"/>
      <c r="D76" s="40"/>
      <c r="E76" s="41" t="e">
        <f t="shared" si="1"/>
        <v>#DIV/0!</v>
      </c>
    </row>
    <row r="77" spans="1:5" ht="21" customHeight="1">
      <c r="A77" s="21" t="s">
        <v>119</v>
      </c>
      <c r="B77" s="22" t="s">
        <v>120</v>
      </c>
      <c r="C77" s="41">
        <v>0</v>
      </c>
      <c r="D77" s="40">
        <v>0</v>
      </c>
      <c r="E77" s="41" t="e">
        <f t="shared" si="1"/>
        <v>#DIV/0!</v>
      </c>
    </row>
    <row r="78" spans="1:6" ht="19.5" customHeight="1">
      <c r="A78" s="15" t="s">
        <v>121</v>
      </c>
      <c r="B78" s="16" t="s">
        <v>122</v>
      </c>
      <c r="C78" s="18">
        <f>C79+C80+C81+C82</f>
        <v>3716.4</v>
      </c>
      <c r="D78" s="18">
        <f>D79+D80+D81+D82</f>
        <v>2738.8</v>
      </c>
      <c r="E78" s="39">
        <f t="shared" si="1"/>
        <v>73.69497363039501</v>
      </c>
      <c r="F78" s="28"/>
    </row>
    <row r="79" spans="1:6" ht="19.5" customHeight="1">
      <c r="A79" s="21" t="s">
        <v>123</v>
      </c>
      <c r="B79" s="22" t="s">
        <v>124</v>
      </c>
      <c r="C79" s="23">
        <v>235.1</v>
      </c>
      <c r="D79" s="23">
        <v>101.2</v>
      </c>
      <c r="E79" s="41">
        <f t="shared" si="1"/>
        <v>43.045512547851985</v>
      </c>
      <c r="F79" s="26"/>
    </row>
    <row r="80" spans="1:5" ht="19.5" customHeight="1">
      <c r="A80" s="21" t="s">
        <v>125</v>
      </c>
      <c r="B80" s="22" t="s">
        <v>126</v>
      </c>
      <c r="C80" s="23"/>
      <c r="D80" s="23"/>
      <c r="E80" s="41"/>
    </row>
    <row r="81" spans="1:5" ht="19.5" customHeight="1">
      <c r="A81" s="21" t="s">
        <v>127</v>
      </c>
      <c r="B81" s="22" t="s">
        <v>128</v>
      </c>
      <c r="C81" s="23">
        <v>631.3</v>
      </c>
      <c r="D81" s="23">
        <v>452.2</v>
      </c>
      <c r="E81" s="41">
        <f aca="true" t="shared" si="2" ref="E81:E92">D81/C81*100</f>
        <v>71.62996990337399</v>
      </c>
    </row>
    <row r="82" spans="1:5" ht="19.5" customHeight="1">
      <c r="A82" s="21" t="s">
        <v>129</v>
      </c>
      <c r="B82" s="22" t="s">
        <v>130</v>
      </c>
      <c r="C82" s="23">
        <v>2850</v>
      </c>
      <c r="D82" s="23">
        <v>2185.4</v>
      </c>
      <c r="E82" s="41">
        <f t="shared" si="2"/>
        <v>76.68070175438598</v>
      </c>
    </row>
    <row r="83" spans="1:5" ht="19.5" customHeight="1">
      <c r="A83" s="21" t="s">
        <v>96</v>
      </c>
      <c r="B83" s="22" t="s">
        <v>130</v>
      </c>
      <c r="C83" s="23">
        <v>1729.5</v>
      </c>
      <c r="D83" s="23">
        <v>1371.7</v>
      </c>
      <c r="E83" s="41">
        <f t="shared" si="2"/>
        <v>79.31193986701359</v>
      </c>
    </row>
    <row r="84" spans="1:5" ht="19.5" customHeight="1">
      <c r="A84" s="15" t="s">
        <v>131</v>
      </c>
      <c r="B84" s="16" t="s">
        <v>132</v>
      </c>
      <c r="C84" s="39">
        <f>C85</f>
        <v>0</v>
      </c>
      <c r="D84" s="39">
        <f>D85</f>
        <v>0</v>
      </c>
      <c r="E84" s="41" t="e">
        <f t="shared" si="2"/>
        <v>#DIV/0!</v>
      </c>
    </row>
    <row r="85" spans="1:5" ht="19.5" customHeight="1">
      <c r="A85" s="21" t="s">
        <v>133</v>
      </c>
      <c r="B85" s="22" t="s">
        <v>134</v>
      </c>
      <c r="C85" s="41">
        <v>0</v>
      </c>
      <c r="D85" s="41">
        <v>0</v>
      </c>
      <c r="E85" s="41" t="e">
        <f t="shared" si="2"/>
        <v>#DIV/0!</v>
      </c>
    </row>
    <row r="86" spans="1:5" ht="19.5" customHeight="1">
      <c r="A86" s="15" t="s">
        <v>135</v>
      </c>
      <c r="B86" s="16" t="s">
        <v>136</v>
      </c>
      <c r="C86" s="18">
        <f>C87</f>
        <v>1865</v>
      </c>
      <c r="D86" s="18">
        <f>D87</f>
        <v>1181.9</v>
      </c>
      <c r="E86" s="39">
        <f t="shared" si="2"/>
        <v>63.37265415549599</v>
      </c>
    </row>
    <row r="87" spans="1:5" ht="19.5" customHeight="1">
      <c r="A87" s="21" t="s">
        <v>137</v>
      </c>
      <c r="B87" s="22" t="s">
        <v>138</v>
      </c>
      <c r="C87" s="23">
        <v>1865</v>
      </c>
      <c r="D87" s="23">
        <v>1181.9</v>
      </c>
      <c r="E87" s="41">
        <f t="shared" si="2"/>
        <v>63.37265415549599</v>
      </c>
    </row>
    <row r="88" spans="1:5" ht="19.5" customHeight="1">
      <c r="A88" s="21" t="s">
        <v>96</v>
      </c>
      <c r="B88" s="22" t="s">
        <v>138</v>
      </c>
      <c r="C88" s="23">
        <v>1636.5</v>
      </c>
      <c r="D88" s="23">
        <v>871.9</v>
      </c>
      <c r="E88" s="41">
        <f t="shared" si="2"/>
        <v>53.278337916284755</v>
      </c>
    </row>
    <row r="89" spans="1:5" ht="19.5" customHeight="1">
      <c r="A89" s="15" t="s">
        <v>139</v>
      </c>
      <c r="B89" s="16" t="s">
        <v>140</v>
      </c>
      <c r="C89" s="44">
        <f>C90+C91</f>
        <v>131.4</v>
      </c>
      <c r="D89" s="44">
        <f>D90+D91</f>
        <v>109.6</v>
      </c>
      <c r="E89" s="41">
        <f t="shared" si="2"/>
        <v>83.40943683409436</v>
      </c>
    </row>
    <row r="90" spans="1:5" ht="19.5" customHeight="1">
      <c r="A90" s="21" t="s">
        <v>141</v>
      </c>
      <c r="B90" s="22" t="s">
        <v>142</v>
      </c>
      <c r="C90" s="41">
        <v>47.2</v>
      </c>
      <c r="D90" s="40">
        <v>35.4</v>
      </c>
      <c r="E90" s="41">
        <f t="shared" si="2"/>
        <v>74.99999999999999</v>
      </c>
    </row>
    <row r="91" spans="1:5" ht="16.5" customHeight="1">
      <c r="A91" s="21" t="s">
        <v>143</v>
      </c>
      <c r="B91" s="22" t="s">
        <v>144</v>
      </c>
      <c r="C91" s="41">
        <v>84.2</v>
      </c>
      <c r="D91" s="40">
        <v>74.2</v>
      </c>
      <c r="E91" s="41">
        <f t="shared" si="2"/>
        <v>88.12351543942994</v>
      </c>
    </row>
    <row r="92" spans="1:5" ht="1.5" customHeight="1" hidden="1">
      <c r="A92" s="15" t="s">
        <v>145</v>
      </c>
      <c r="B92" s="16" t="s">
        <v>146</v>
      </c>
      <c r="C92" s="39">
        <f>C93</f>
        <v>0</v>
      </c>
      <c r="D92" s="39">
        <f>D93</f>
        <v>0</v>
      </c>
      <c r="E92" s="39" t="e">
        <f t="shared" si="2"/>
        <v>#DIV/0!</v>
      </c>
    </row>
    <row r="93" spans="1:5" ht="1.5" customHeight="1">
      <c r="A93" s="21" t="s">
        <v>147</v>
      </c>
      <c r="B93" s="22" t="s">
        <v>148</v>
      </c>
      <c r="C93" s="41"/>
      <c r="D93" s="41"/>
      <c r="E93" s="41"/>
    </row>
    <row r="94" spans="1:5" ht="19.5" customHeight="1" hidden="1">
      <c r="A94" s="15" t="s">
        <v>149</v>
      </c>
      <c r="B94" s="16" t="s">
        <v>150</v>
      </c>
      <c r="C94" s="44">
        <f>C95</f>
        <v>0</v>
      </c>
      <c r="D94" s="44">
        <f>D95</f>
        <v>0</v>
      </c>
      <c r="E94" s="39" t="e">
        <f>D94/C94*100</f>
        <v>#DIV/0!</v>
      </c>
    </row>
    <row r="95" spans="1:5" ht="19.5" customHeight="1" hidden="1">
      <c r="A95" s="21" t="s">
        <v>151</v>
      </c>
      <c r="B95" s="22" t="s">
        <v>152</v>
      </c>
      <c r="C95" s="40"/>
      <c r="D95" s="40"/>
      <c r="E95" s="41" t="e">
        <f>D95/C95*100</f>
        <v>#DIV/0!</v>
      </c>
    </row>
    <row r="96" spans="1:5" ht="19.5" customHeight="1">
      <c r="A96" s="15" t="s">
        <v>153</v>
      </c>
      <c r="B96" s="16" t="s">
        <v>154</v>
      </c>
      <c r="C96" s="44">
        <f>C97</f>
        <v>0</v>
      </c>
      <c r="D96" s="44">
        <f>D97</f>
        <v>0</v>
      </c>
      <c r="E96" s="39" t="e">
        <f>D96/C96*100</f>
        <v>#DIV/0!</v>
      </c>
    </row>
    <row r="97" spans="1:5" ht="19.5" customHeight="1">
      <c r="A97" s="21" t="s">
        <v>155</v>
      </c>
      <c r="B97" s="22" t="s">
        <v>156</v>
      </c>
      <c r="C97" s="40">
        <v>0</v>
      </c>
      <c r="D97" s="40">
        <v>0</v>
      </c>
      <c r="E97" s="41" t="e">
        <f>D97/C97*100</f>
        <v>#DIV/0!</v>
      </c>
    </row>
    <row r="98" spans="1:5" ht="19.5" customHeight="1">
      <c r="A98" s="15"/>
      <c r="B98" s="16"/>
      <c r="C98" s="41"/>
      <c r="D98" s="39"/>
      <c r="E98" s="41"/>
    </row>
    <row r="99" spans="1:5" ht="19.5" customHeight="1">
      <c r="A99" s="15" t="s">
        <v>157</v>
      </c>
      <c r="B99" s="16" t="s">
        <v>158</v>
      </c>
      <c r="C99" s="18">
        <f>C61+C69+C72+C75+C78+C84+C86+C89+C92+C94+C96</f>
        <v>7705.1</v>
      </c>
      <c r="D99" s="18">
        <f>D61+D69+D72+D75+D78+D84+D86+D89+D92+D94+D96</f>
        <v>5409.700000000001</v>
      </c>
      <c r="E99" s="39">
        <f>D99/C99*100</f>
        <v>70.20934186447938</v>
      </c>
    </row>
    <row r="100" spans="1:5" ht="19.5" customHeight="1">
      <c r="A100" s="15" t="s">
        <v>159</v>
      </c>
      <c r="B100" s="16" t="s">
        <v>158</v>
      </c>
      <c r="C100" s="39">
        <f>C58-C99</f>
        <v>-396.10000000000036</v>
      </c>
      <c r="D100" s="39">
        <f>D58-D99</f>
        <v>-878.3000000000011</v>
      </c>
      <c r="E100" s="39"/>
    </row>
    <row r="101" spans="1:5" ht="19.5" customHeight="1">
      <c r="A101" s="45"/>
      <c r="B101" s="16"/>
      <c r="C101" s="39"/>
      <c r="D101" s="39"/>
      <c r="E101" s="39"/>
    </row>
  </sheetData>
  <sheetProtection selectLockedCells="1" selectUnlockedCells="1"/>
  <mergeCells count="12">
    <mergeCell ref="A7:E7"/>
    <mergeCell ref="A11:A12"/>
    <mergeCell ref="B11:B12"/>
    <mergeCell ref="C11:C12"/>
    <mergeCell ref="D11:D12"/>
    <mergeCell ref="E11:E12"/>
    <mergeCell ref="A1:E1"/>
    <mergeCell ref="B2:E2"/>
    <mergeCell ref="B3:E3"/>
    <mergeCell ref="B4:E4"/>
    <mergeCell ref="D5:E5"/>
    <mergeCell ref="A6:E6"/>
  </mergeCells>
  <printOptions/>
  <pageMargins left="0.3937007874015748" right="0.15748031496062992" top="0.15748031496062992" bottom="0.2362204724409449" header="0.5118110236220472" footer="0.5118110236220472"/>
  <pageSetup fitToHeight="2" fitToWidth="1" horizontalDpi="600" verticalDpi="600" orientation="portrait" paperSize="9" scale="55" r:id="rId1"/>
  <rowBreaks count="2" manualBreakCount="2">
    <brk id="35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5.00390625" style="0" customWidth="1"/>
    <col min="2" max="2" width="43.50390625" style="0" customWidth="1"/>
    <col min="3" max="3" width="17.50390625" style="0" customWidth="1"/>
    <col min="4" max="4" width="18.50390625" style="0" customWidth="1"/>
  </cols>
  <sheetData>
    <row r="1" spans="1:4" ht="17.25">
      <c r="A1" s="46"/>
      <c r="B1" s="46"/>
      <c r="C1" s="63"/>
      <c r="D1" s="63"/>
    </row>
    <row r="2" spans="1:4" ht="51" customHeight="1">
      <c r="A2" s="46"/>
      <c r="B2" s="46"/>
      <c r="C2" s="64"/>
      <c r="D2" s="64"/>
    </row>
    <row r="3" spans="1:4" ht="75.75" customHeight="1">
      <c r="A3" s="65" t="s">
        <v>176</v>
      </c>
      <c r="B3" s="65"/>
      <c r="C3" s="65"/>
      <c r="D3" s="65"/>
    </row>
    <row r="4" ht="18" hidden="1">
      <c r="A4" s="47"/>
    </row>
    <row r="5" spans="1:4" ht="54.75" customHeight="1">
      <c r="A5" s="48" t="s">
        <v>160</v>
      </c>
      <c r="B5" s="49" t="s">
        <v>161</v>
      </c>
      <c r="C5" s="50" t="s">
        <v>175</v>
      </c>
      <c r="D5" s="50" t="s">
        <v>177</v>
      </c>
    </row>
    <row r="6" spans="1:4" ht="60" customHeight="1">
      <c r="A6" s="51" t="s">
        <v>162</v>
      </c>
      <c r="B6" s="52" t="s">
        <v>163</v>
      </c>
      <c r="C6" s="53">
        <v>3</v>
      </c>
      <c r="D6" s="53">
        <v>3</v>
      </c>
    </row>
    <row r="7" spans="1:4" ht="21.75" customHeight="1">
      <c r="A7" s="51"/>
      <c r="B7" s="52" t="s">
        <v>164</v>
      </c>
      <c r="C7" s="53">
        <v>3</v>
      </c>
      <c r="D7" s="53">
        <v>3</v>
      </c>
    </row>
    <row r="8" spans="1:4" ht="37.5" customHeight="1">
      <c r="A8" s="51" t="s">
        <v>165</v>
      </c>
      <c r="B8" s="52" t="s">
        <v>166</v>
      </c>
      <c r="C8" s="53"/>
      <c r="D8" s="53"/>
    </row>
    <row r="9" spans="1:4" ht="20.25" customHeight="1">
      <c r="A9" s="51"/>
      <c r="B9" s="52" t="s">
        <v>164</v>
      </c>
      <c r="C9" s="53"/>
      <c r="D9" s="53"/>
    </row>
    <row r="10" spans="1:4" ht="36" customHeight="1">
      <c r="A10" s="51" t="s">
        <v>167</v>
      </c>
      <c r="B10" s="52" t="s">
        <v>168</v>
      </c>
      <c r="C10" s="53">
        <v>3</v>
      </c>
      <c r="D10" s="53">
        <v>3</v>
      </c>
    </row>
    <row r="11" spans="1:4" ht="24" customHeight="1">
      <c r="A11" s="51"/>
      <c r="B11" s="52" t="s">
        <v>164</v>
      </c>
      <c r="C11" s="53">
        <v>3</v>
      </c>
      <c r="D11" s="53">
        <v>3</v>
      </c>
    </row>
    <row r="12" spans="1:4" ht="72">
      <c r="A12" s="51" t="s">
        <v>169</v>
      </c>
      <c r="B12" s="52" t="s">
        <v>170</v>
      </c>
      <c r="C12" s="54">
        <v>1689.4</v>
      </c>
      <c r="D12" s="54">
        <v>1161.7</v>
      </c>
    </row>
    <row r="13" spans="1:4" ht="21.75" customHeight="1">
      <c r="A13" s="51"/>
      <c r="B13" s="52" t="s">
        <v>164</v>
      </c>
      <c r="C13" s="54">
        <v>1689.4</v>
      </c>
      <c r="D13" s="54">
        <v>1161.7</v>
      </c>
    </row>
    <row r="14" spans="1:4" ht="37.5" customHeight="1">
      <c r="A14" s="51" t="s">
        <v>171</v>
      </c>
      <c r="B14" s="52" t="s">
        <v>172</v>
      </c>
      <c r="C14" s="54"/>
      <c r="D14" s="54"/>
    </row>
    <row r="15" spans="1:4" ht="19.5" customHeight="1">
      <c r="A15" s="51"/>
      <c r="B15" s="52" t="s">
        <v>164</v>
      </c>
      <c r="C15" s="54"/>
      <c r="D15" s="54"/>
    </row>
    <row r="16" spans="1:4" ht="37.5" customHeight="1">
      <c r="A16" s="51" t="s">
        <v>173</v>
      </c>
      <c r="B16" s="52" t="s">
        <v>168</v>
      </c>
      <c r="C16" s="54">
        <v>1689.4</v>
      </c>
      <c r="D16" s="54">
        <v>1161.7</v>
      </c>
    </row>
    <row r="17" spans="1:4" ht="19.5" customHeight="1">
      <c r="A17" s="51"/>
      <c r="B17" s="52" t="s">
        <v>164</v>
      </c>
      <c r="C17" s="54">
        <v>1689.4</v>
      </c>
      <c r="D17" s="54">
        <v>1161.7</v>
      </c>
    </row>
  </sheetData>
  <sheetProtection selectLockedCells="1" selectUnlockedCells="1"/>
  <mergeCells count="3">
    <mergeCell ref="C1:D1"/>
    <mergeCell ref="C2:D2"/>
    <mergeCell ref="A3:D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2018-07-11T13:05:42Z</cp:lastPrinted>
  <dcterms:modified xsi:type="dcterms:W3CDTF">2018-10-15T09:02:56Z</dcterms:modified>
  <cp:category/>
  <cp:version/>
  <cp:contentType/>
  <cp:contentStatus/>
</cp:coreProperties>
</file>