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16" tabRatio="500" activeTab="1"/>
  </bookViews>
  <sheets>
    <sheet name="исп.бюджета" sheetId="1" r:id="rId1"/>
    <sheet name="зарплата мун.служ." sheetId="2" r:id="rId2"/>
  </sheets>
  <definedNames>
    <definedName name="_xlnm.Print_Area" localSheetId="0">'исп.бюджета'!$A$2:$E$108</definedName>
  </definedNames>
  <calcPr fullCalcOnLoad="1"/>
</workbook>
</file>

<file path=xl/sharedStrings.xml><?xml version="1.0" encoding="utf-8"?>
<sst xmlns="http://schemas.openxmlformats.org/spreadsheetml/2006/main" count="200" uniqueCount="181">
  <si>
    <t>(тыс.руб.)</t>
  </si>
  <si>
    <t>Код</t>
  </si>
  <si>
    <t>% исполнения к году</t>
  </si>
  <si>
    <t>1</t>
  </si>
  <si>
    <t>2</t>
  </si>
  <si>
    <t>НАЛОГОВЫЕ И НЕНАЛОГОВЫЕ ДОХОДЫ</t>
  </si>
  <si>
    <t>000 1 00 00000 00  0000 000</t>
  </si>
  <si>
    <t xml:space="preserve"> </t>
  </si>
  <si>
    <t xml:space="preserve">                    НАЛОГИ НА ПРИБЫЛЬ, ДОХОДЫ</t>
  </si>
  <si>
    <t xml:space="preserve"> 000 1 01 00000 00 0000  000</t>
  </si>
  <si>
    <t>Налог на доходы физических лиц</t>
  </si>
  <si>
    <t>000 1  01 02000 01 0000 110</t>
  </si>
  <si>
    <t>Налог на доходы физических лиц с доходов, источником которых является налоговый агент 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</si>
  <si>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</si>
  <si>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</si>
  <si>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</si>
  <si>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</si>
  <si>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</si>
  <si>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</t>
  </si>
  <si>
    <t>000 1 01 02040 01 0000 110</t>
  </si>
  <si>
    <t>НАЛОГ НА СОВОКУПНЫЙ ДОХОД</t>
  </si>
  <si>
    <t>000 1 05 00000 00 0000 000</t>
  </si>
  <si>
    <t>Единый сельскохозяйственный налог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</si>
  <si>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</si>
  <si>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</si>
  <si>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</si>
  <si>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</si>
  <si>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 xml:space="preserve">000 1 06 01000 00 0000 110 </t>
  </si>
  <si>
    <t>Земельный налог</t>
  </si>
  <si>
    <t>000 1 06 06000 00 0000 110</t>
  </si>
  <si>
    <t xml:space="preserve">                       ГОСУДАРСТВЕННАЯ ПОШЛИНА, СБОРЫ</t>
  </si>
  <si>
    <t>000 1  08 00000 00 0000  000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</si>
  <si>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</si>
  <si>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</si>
  <si>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000 1  09 00000 00 0000  000</t>
  </si>
  <si>
    <t>Земельный налог (по обязательствам, вознишим до 1 января 2006 года)</t>
  </si>
  <si>
    <t>000 1 09 0405010 0000 110</t>
  </si>
  <si>
    <t>ДОХОДЫ ОТ ИСПОЛЬЗОВАНИЯ ИМУЩЕСТВА, НАХОДЯЩЕГОСЯ В ГОСУДАРСТВЕННОЙ И МУНИЦИПАЛЬНОЙ СОБСТВЕННОСТИ</t>
  </si>
  <si>
    <t>000  1  11 00000 00 0000 000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</si>
  <si>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</si>
  <si>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</si>
  <si>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</si>
  <si>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</si>
  <si>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</si>
  <si>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</si>
  <si>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ОКАЗАНИЯ ПЛАТНЫХ УСЛУГ (РАБОТ) И КОМПЕНСАЦИИ ЗАТРАТ ГОСУДАРСТВА</t>
  </si>
  <si>
    <t>000 1 13 00000 00 0000 000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</si>
  <si>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</si>
  <si>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</si>
  <si>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 АКТИВОВ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</si>
  <si>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</si>
  <si>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</si>
  <si>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>000 1 14 06014 10 0000 430</t>
  </si>
  <si>
    <t>Доходы от реализации иного имущества, находящегося в собственности поселений в части реализации основных средств по указанному имуществу</t>
  </si>
  <si>
    <t>000 1 14 02053 10 0000 410</t>
  </si>
  <si>
    <t xml:space="preserve">000 1 14 00000 00 0000 000 </t>
  </si>
  <si>
    <t>Доходы от продажи земельных участков находящихся в собственности сельских поселений (за исключением земельных участков муниципальных бюджетных и автономных учреждений)</t>
  </si>
  <si>
    <t>0001 14 06025 10 0000 430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</si>
  <si>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</si>
  <si>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</si>
  <si>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</si>
  <si>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</si>
  <si>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ущерба, зачисляемые в бюджеты поселения</t>
  </si>
  <si>
    <t>000 1 16 90050 10 0000 140</t>
  </si>
  <si>
    <t>ПРОЧИЕ НЕ НАЛОГОВЫЕ ДОХОДЫ</t>
  </si>
  <si>
    <t>000 1 17 00000 00 0000 000</t>
  </si>
  <si>
    <t>000 1 17 05050 10 0000 180</t>
  </si>
  <si>
    <t>БЕЗВОЗМЕЗДНЫЕ ПОСТУПЛЕНИЯ</t>
  </si>
  <si>
    <t>000 2 00 00000 00 0000 000</t>
  </si>
  <si>
    <t xml:space="preserve"> Дотации бюджетам поселений на выравнивание бюджетной обеспеченности</t>
  </si>
  <si>
    <t>000 2 02 01001 10 0000 000</t>
  </si>
  <si>
    <t xml:space="preserve">Прочие субсидии бюджетам поселений </t>
  </si>
  <si>
    <t>Прочие межбюджетные трансферты передаваемые бюджетам сельских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</si>
  <si>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</si>
  <si>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</t>
  </si>
  <si>
    <t>Прочие безвозмездные поступления</t>
  </si>
  <si>
    <t>000 2 07 05030 10 0000 180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</si>
  <si>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</si>
  <si>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000 2 19 00000 00 0000 151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</si>
  <si>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</si>
  <si>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</si>
  <si>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</si>
  <si>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000 207 05030 10 1000 180</t>
  </si>
  <si>
    <t>ВОЗВРАТ ОСТАТКОВ СУБСИДИЙ, СУБВЕНЦИЙ И ИНЫХ МЕЖБЮДЖЕТНЫХ ТРАНСФЕРТОВ, ИМЕЮЩИХ ЦЕЛЕВОЕ НАЗНАЧЕНИЕ ПРОШЛЫХ ЛЕТ</t>
  </si>
  <si>
    <t>000 2 19 00000 00 0000 000</t>
  </si>
  <si>
    <t>Возврат прочих остатков субсидий, субвенций и иных межбюджетных трансфертов имеющих целевое назначение, прошлых лет из бюджетов сельских поселений</t>
  </si>
  <si>
    <t>000 2 19 60010 10 0000 151</t>
  </si>
  <si>
    <t>В С Е Г О   Д О Х О Д О В</t>
  </si>
  <si>
    <t>РАСХОДЫ</t>
  </si>
  <si>
    <t>Общегосударственные вопросы</t>
  </si>
  <si>
    <t>0100</t>
  </si>
  <si>
    <t xml:space="preserve">      в том числе оплата труда </t>
  </si>
  <si>
    <t xml:space="preserve">Функционирование Правительства РФ, высших исполнительных органов государственной власти  субъектов РФ, местных администраций </t>
  </si>
  <si>
    <t>0104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</si>
  <si>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</si>
  <si>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</si>
  <si>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</si>
  <si>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</si>
  <si>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</si>
  <si>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</si>
  <si>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</si>
  <si>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</si>
  <si>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</si>
  <si>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</si>
  <si>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</si>
  <si>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</si>
  <si>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</si>
  <si>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</si>
  <si>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</si>
  <si>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</si>
  <si>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</si>
  <si>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</si>
  <si>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</si>
  <si>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</si>
  <si>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</si>
  <si>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</si>
  <si>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</si>
  <si>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</si>
  <si>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</si>
  <si>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</si>
  <si>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</si>
  <si>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</si>
  <si>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</si>
  <si>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</si>
  <si>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</si>
  <si>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</si>
  <si>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</si>
  <si>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</si>
  <si>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</si>
  <si>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</si>
  <si>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</si>
  <si>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</si>
  <si>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</si>
  <si>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</si>
  <si>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 xml:space="preserve">Социальная политика 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</si>
  <si>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</si>
  <si>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</si>
  <si>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</si>
  <si>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</si>
  <si>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</si>
  <si>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</si>
  <si>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</si>
  <si>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</si>
  <si>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</si>
  <si>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</si>
  <si>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</si>
  <si>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Переодическая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</si>
  <si>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</si>
  <si>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</si>
  <si>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</si>
  <si>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</si>
  <si>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</si>
  <si>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ВСЕГО РАСХОДОВ </t>
  </si>
  <si>
    <t>0000</t>
  </si>
  <si>
    <t>Результат исполнения бюджета (дефицит (-)/профицит(+))</t>
  </si>
  <si>
    <t>№ п/п</t>
  </si>
  <si>
    <t>Наименование показателя</t>
  </si>
  <si>
    <t>1.</t>
  </si>
  <si>
    <t>Численность представительных и исполнительных органов местного самоуправления, ед. - всего</t>
  </si>
  <si>
    <t>в т.ч. муниципальных служащих</t>
  </si>
  <si>
    <t>1.1.</t>
  </si>
  <si>
    <t>Представительный орган местного самоуправления</t>
  </si>
  <si>
    <t>1.2.</t>
  </si>
  <si>
    <t>Исполнительный орган местного самоуправления</t>
  </si>
  <si>
    <t>2.</t>
  </si>
  <si>
    <t>Расходы на денежное содержание представительных и исполнительных органов местного самоуправления, тыс.руб. - всего</t>
  </si>
  <si>
    <t>2.1.</t>
  </si>
  <si>
    <t>Представители местного самоуправления</t>
  </si>
  <si>
    <t>2.2.</t>
  </si>
  <si>
    <t>План 2019 года</t>
  </si>
  <si>
    <t>000 2 02 02999 10 0000 150</t>
  </si>
  <si>
    <t>000 2 02 49999 10 0000 150</t>
  </si>
  <si>
    <t>000 2 02 03015 10 0000 150</t>
  </si>
  <si>
    <t>План   2019 года</t>
  </si>
  <si>
    <t>000 1 08 04020 01 1000 110</t>
  </si>
  <si>
    <t>Доходы от реализации иного имущества, находящегося в собственности поселений в части реализации материальных запасов по указанному имуществу</t>
  </si>
  <si>
    <t>000 1 14 02053 10 0000 440</t>
  </si>
  <si>
    <t xml:space="preserve">                Справка об исполнении бюджета муниципального образования Пенкинское на 01 августа 2019 года</t>
  </si>
  <si>
    <t>Исполнено за 07 месяцев 2019 года</t>
  </si>
  <si>
    <t>Исполнение за 07 месяцев 2019 год</t>
  </si>
  <si>
    <t xml:space="preserve">Расходы на оплату труда и  численности муниципальных служащих муниципального образования Пенкинское Камешковского района за  07 месяцев 2019 года
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</si>
</sst>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0.0"/>
  </numFmts>
  <fonts count="67">
    <font>
      <sz val="10"/>
      <name val="Arial Cyr"/>
      <family val="2"/>
    </font>
    <font>
      <sz val="10"/>
      <name val="Arial"/>
      <family val="0"/>
    </font>
    <font>
      <b/>
      <sz val="24"/>
      <color indexed="8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sz val="10"/>
      <color indexed="63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0"/>
      <color indexed="19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8"/>
      <name val="Arial Cyr"/>
      <family val="0"/>
    </font>
    <font>
      <sz val="13"/>
      <name val="Arial Cyr"/>
      <family val="2"/>
    </font>
    <font>
      <b/>
      <sz val="13"/>
      <name val="Arial"/>
      <family val="2"/>
    </font>
    <font>
      <sz val="12"/>
      <name val="Arial Cyr"/>
      <family val="2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3"/>
      <name val="Times New Roman"/>
      <family val="1"/>
    </font>
    <font>
      <sz val="12"/>
      <name val="Arial"/>
      <family val="2"/>
    </font>
    <font>
      <b/>
      <sz val="13"/>
      <name val="Arial Cyr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9"/>
      <name val="Arial Cyr"/>
      <family val="2"/>
    </font>
    <font>
      <u val="single"/>
      <sz val="9"/>
      <name val="Arial Cyr"/>
      <family val="2"/>
    </font>
    <font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2">
      <alignment horizontal="left" wrapText="1" indent="2"/>
      <protection/>
    </xf>
    <xf numFmtId="49" fontId="13" fillId="0" borderId="3">
      <alignment horizontal="center"/>
      <protection/>
    </xf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3" borderId="4" applyNumberFormat="0" applyAlignment="0" applyProtection="0"/>
    <xf numFmtId="0" fontId="53" fillId="34" borderId="5" applyNumberFormat="0" applyAlignment="0" applyProtection="0"/>
    <xf numFmtId="0" fontId="54" fillId="34" borderId="4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5" borderId="10" applyNumberFormat="0" applyAlignment="0" applyProtection="0"/>
    <xf numFmtId="0" fontId="60" fillId="0" borderId="0" applyNumberFormat="0" applyFill="0" applyBorder="0" applyAlignment="0" applyProtection="0"/>
    <xf numFmtId="0" fontId="61" fillId="36" borderId="0" applyNumberFormat="0" applyBorder="0" applyAlignment="0" applyProtection="0"/>
    <xf numFmtId="0" fontId="62" fillId="37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8" borderId="11" applyNumberFormat="0" applyFont="0" applyAlignment="0" applyProtection="0"/>
    <xf numFmtId="9" fontId="1" fillId="0" borderId="0" applyFill="0" applyBorder="0" applyAlignment="0" applyProtection="0"/>
    <xf numFmtId="0" fontId="64" fillId="0" borderId="12" applyNumberFormat="0" applyFill="0" applyAlignment="0" applyProtection="0"/>
    <xf numFmtId="0" fontId="65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6" fillId="39" borderId="0" applyNumberFormat="0" applyBorder="0" applyAlignment="0" applyProtection="0"/>
  </cellStyleXfs>
  <cellXfs count="58">
    <xf numFmtId="0" fontId="0" fillId="0" borderId="0" xfId="0" applyAlignment="1">
      <alignment/>
    </xf>
    <xf numFmtId="49" fontId="14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49" fontId="15" fillId="0" borderId="0" xfId="0" applyNumberFormat="1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49" fontId="21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49" fontId="19" fillId="0" borderId="13" xfId="0" applyNumberFormat="1" applyFont="1" applyBorder="1" applyAlignment="1">
      <alignment horizontal="center"/>
    </xf>
    <xf numFmtId="49" fontId="23" fillId="0" borderId="13" xfId="0" applyNumberFormat="1" applyFont="1" applyBorder="1" applyAlignment="1">
      <alignment horizontal="center"/>
    </xf>
    <xf numFmtId="1" fontId="23" fillId="0" borderId="13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/>
    </xf>
    <xf numFmtId="49" fontId="25" fillId="0" borderId="13" xfId="0" applyNumberFormat="1" applyFont="1" applyBorder="1" applyAlignment="1">
      <alignment horizontal="center"/>
    </xf>
    <xf numFmtId="166" fontId="23" fillId="0" borderId="13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49" fontId="28" fillId="0" borderId="13" xfId="0" applyNumberFormat="1" applyFont="1" applyBorder="1" applyAlignment="1">
      <alignment/>
    </xf>
    <xf numFmtId="49" fontId="29" fillId="0" borderId="13" xfId="0" applyNumberFormat="1" applyFont="1" applyBorder="1" applyAlignment="1">
      <alignment horizontal="center"/>
    </xf>
    <xf numFmtId="166" fontId="30" fillId="0" borderId="13" xfId="0" applyNumberFormat="1" applyFont="1" applyBorder="1" applyAlignment="1">
      <alignment horizontal="center"/>
    </xf>
    <xf numFmtId="2" fontId="28" fillId="0" borderId="13" xfId="0" applyNumberFormat="1" applyFont="1" applyBorder="1" applyAlignment="1">
      <alignment wrapText="1"/>
    </xf>
    <xf numFmtId="167" fontId="23" fillId="0" borderId="0" xfId="0" applyNumberFormat="1" applyFont="1" applyAlignment="1">
      <alignment horizontal="center"/>
    </xf>
    <xf numFmtId="2" fontId="19" fillId="0" borderId="13" xfId="0" applyNumberFormat="1" applyFont="1" applyBorder="1" applyAlignment="1">
      <alignment horizontal="center" wrapText="1"/>
    </xf>
    <xf numFmtId="49" fontId="28" fillId="0" borderId="13" xfId="0" applyNumberFormat="1" applyFont="1" applyBorder="1" applyAlignment="1">
      <alignment wrapText="1"/>
    </xf>
    <xf numFmtId="49" fontId="19" fillId="0" borderId="13" xfId="0" applyNumberFormat="1" applyFont="1" applyBorder="1" applyAlignment="1">
      <alignment wrapText="1"/>
    </xf>
    <xf numFmtId="49" fontId="19" fillId="0" borderId="13" xfId="0" applyNumberFormat="1" applyFont="1" applyBorder="1" applyAlignment="1">
      <alignment horizontal="center" wrapText="1"/>
    </xf>
    <xf numFmtId="0" fontId="28" fillId="0" borderId="13" xfId="0" applyFont="1" applyBorder="1" applyAlignment="1">
      <alignment wrapText="1"/>
    </xf>
    <xf numFmtId="0" fontId="19" fillId="0" borderId="2" xfId="49" applyFont="1" applyAlignment="1">
      <alignment horizontal="center" wrapText="1"/>
      <protection/>
    </xf>
    <xf numFmtId="49" fontId="19" fillId="0" borderId="3" xfId="50" applyFont="1">
      <alignment horizontal="center"/>
      <protection/>
    </xf>
    <xf numFmtId="0" fontId="28" fillId="0" borderId="2" xfId="49" applyFont="1">
      <alignment horizontal="left" wrapText="1" indent="2"/>
      <protection/>
    </xf>
    <xf numFmtId="49" fontId="28" fillId="0" borderId="3" xfId="50" applyFont="1">
      <alignment horizontal="center"/>
      <protection/>
    </xf>
    <xf numFmtId="49" fontId="28" fillId="0" borderId="13" xfId="0" applyNumberFormat="1" applyFont="1" applyBorder="1" applyAlignment="1">
      <alignment horizontal="center"/>
    </xf>
    <xf numFmtId="167" fontId="23" fillId="0" borderId="13" xfId="0" applyNumberFormat="1" applyFont="1" applyBorder="1" applyAlignment="1">
      <alignment horizontal="center"/>
    </xf>
    <xf numFmtId="167" fontId="30" fillId="0" borderId="13" xfId="0" applyNumberFormat="1" applyFont="1" applyBorder="1" applyAlignment="1">
      <alignment horizontal="center"/>
    </xf>
    <xf numFmtId="49" fontId="28" fillId="0" borderId="13" xfId="0" applyNumberFormat="1" applyFont="1" applyBorder="1" applyAlignment="1">
      <alignment horizontal="left"/>
    </xf>
    <xf numFmtId="49" fontId="19" fillId="0" borderId="13" xfId="0" applyNumberFormat="1" applyFont="1" applyBorder="1" applyAlignment="1">
      <alignment horizontal="lef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14" xfId="0" applyFont="1" applyBorder="1" applyAlignment="1">
      <alignment vertical="top" wrapText="1"/>
    </xf>
    <xf numFmtId="0" fontId="32" fillId="0" borderId="15" xfId="0" applyFont="1" applyBorder="1" applyAlignment="1">
      <alignment vertical="top" wrapText="1"/>
    </xf>
    <xf numFmtId="0" fontId="32" fillId="0" borderId="15" xfId="0" applyFont="1" applyBorder="1" applyAlignment="1">
      <alignment horizontal="center" vertical="top" wrapText="1"/>
    </xf>
    <xf numFmtId="0" fontId="32" fillId="0" borderId="16" xfId="0" applyFont="1" applyBorder="1" applyAlignment="1">
      <alignment vertical="top" wrapText="1"/>
    </xf>
    <xf numFmtId="0" fontId="32" fillId="0" borderId="17" xfId="0" applyFont="1" applyBorder="1" applyAlignment="1">
      <alignment vertical="top" wrapText="1"/>
    </xf>
    <xf numFmtId="0" fontId="32" fillId="0" borderId="17" xfId="0" applyFont="1" applyBorder="1" applyAlignment="1">
      <alignment horizontal="center" vertical="top" wrapText="1"/>
    </xf>
    <xf numFmtId="166" fontId="32" fillId="0" borderId="17" xfId="0" applyNumberFormat="1" applyFont="1" applyBorder="1" applyAlignment="1">
      <alignment horizontal="center" vertical="top" wrapText="1"/>
    </xf>
    <xf numFmtId="49" fontId="20" fillId="0" borderId="0" xfId="0" applyNumberFormat="1" applyFont="1" applyAlignment="1">
      <alignment horizontal="right"/>
    </xf>
    <xf numFmtId="49" fontId="23" fillId="0" borderId="13" xfId="0" applyNumberFormat="1" applyFont="1" applyBorder="1" applyAlignment="1">
      <alignment horizontal="center" vertical="center"/>
    </xf>
    <xf numFmtId="2" fontId="23" fillId="0" borderId="13" xfId="0" applyNumberFormat="1" applyFont="1" applyBorder="1" applyAlignment="1">
      <alignment horizontal="center" vertical="center" wrapText="1"/>
    </xf>
    <xf numFmtId="2" fontId="23" fillId="0" borderId="13" xfId="0" applyNumberFormat="1" applyFont="1" applyBorder="1" applyAlignment="1">
      <alignment horizontal="center" wrapText="1"/>
    </xf>
    <xf numFmtId="49" fontId="15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0" fontId="0" fillId="0" borderId="0" xfId="0" applyAlignment="1">
      <alignment horizontal="left"/>
    </xf>
    <xf numFmtId="49" fontId="19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wrapTex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xl32" xfId="49"/>
    <cellStyle name="xl45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zoomScale="75" zoomScaleNormal="75" zoomScaleSheetLayoutView="35" zoomScalePageLayoutView="0" workbookViewId="0" topLeftCell="A2">
      <selection activeCell="D63" sqref="D63"/>
    </sheetView>
  </sheetViews>
  <sheetFormatPr defaultColWidth="9.00390625" defaultRowHeight="12.75"/>
  <cols>
    <col min="1" max="1" width="100.125" style="1" customWidth="1"/>
    <col min="2" max="2" width="34.125" style="2" customWidth="1"/>
    <col min="3" max="4" width="15.00390625" style="3" customWidth="1"/>
    <col min="5" max="5" width="15.00390625" style="0" customWidth="1"/>
  </cols>
  <sheetData>
    <row r="1" spans="1:5" s="4" customFormat="1" ht="12.75" customHeight="1" hidden="1">
      <c r="A1" s="51"/>
      <c r="B1" s="51"/>
      <c r="C1" s="51"/>
      <c r="D1" s="51"/>
      <c r="E1" s="51"/>
    </row>
    <row r="2" spans="1:7" s="4" customFormat="1" ht="24" customHeight="1">
      <c r="A2" s="5"/>
      <c r="B2" s="52"/>
      <c r="C2" s="52"/>
      <c r="D2" s="52"/>
      <c r="E2" s="52"/>
      <c r="F2" s="6"/>
      <c r="G2" s="6"/>
    </row>
    <row r="3" spans="1:7" s="4" customFormat="1" ht="24" customHeight="1">
      <c r="A3" s="5"/>
      <c r="B3" s="52"/>
      <c r="C3" s="52"/>
      <c r="D3" s="52"/>
      <c r="E3" s="52"/>
      <c r="F3" s="6"/>
      <c r="G3" s="6"/>
    </row>
    <row r="4" spans="1:7" s="4" customFormat="1" ht="24" customHeight="1">
      <c r="A4" s="5"/>
      <c r="B4" s="52"/>
      <c r="C4" s="52"/>
      <c r="D4" s="52"/>
      <c r="E4" s="52"/>
      <c r="F4" s="6"/>
      <c r="G4" s="6"/>
    </row>
    <row r="5" spans="1:5" s="4" customFormat="1" ht="0.75" customHeight="1">
      <c r="A5" s="5"/>
      <c r="B5"/>
      <c r="C5"/>
      <c r="D5" s="53"/>
      <c r="E5" s="53"/>
    </row>
    <row r="6" spans="1:5" s="7" customFormat="1" ht="24" customHeight="1">
      <c r="A6" s="54" t="s">
        <v>177</v>
      </c>
      <c r="B6" s="54"/>
      <c r="C6" s="54"/>
      <c r="D6" s="54"/>
      <c r="E6" s="54"/>
    </row>
    <row r="7" spans="1:5" s="7" customFormat="1" ht="26.25" customHeight="1">
      <c r="A7" s="47" t="s">
        <v>0</v>
      </c>
      <c r="B7" s="47"/>
      <c r="C7" s="47"/>
      <c r="D7" s="47"/>
      <c r="E7" s="47"/>
    </row>
    <row r="8" spans="1:4" s="7" customFormat="1" ht="12.75" customHeight="1" hidden="1">
      <c r="A8" s="8"/>
      <c r="B8" s="9"/>
      <c r="C8" s="9"/>
      <c r="D8" s="9"/>
    </row>
    <row r="9" spans="1:4" s="7" customFormat="1" ht="12.75" customHeight="1" hidden="1">
      <c r="A9" s="8"/>
      <c r="B9" s="9"/>
      <c r="C9" s="9"/>
      <c r="D9" s="9"/>
    </row>
    <row r="10" spans="1:4" s="7" customFormat="1" ht="12.75" customHeight="1" hidden="1">
      <c r="A10" s="8"/>
      <c r="B10" s="9"/>
      <c r="C10" s="9"/>
      <c r="D10" s="9"/>
    </row>
    <row r="11" spans="1:5" ht="19.5" customHeight="1">
      <c r="A11" s="48"/>
      <c r="B11" s="48" t="s">
        <v>1</v>
      </c>
      <c r="C11" s="49" t="s">
        <v>169</v>
      </c>
      <c r="D11" s="49" t="s">
        <v>178</v>
      </c>
      <c r="E11" s="50" t="s">
        <v>2</v>
      </c>
    </row>
    <row r="12" spans="1:5" s="10" customFormat="1" ht="50.25" customHeight="1">
      <c r="A12" s="48"/>
      <c r="B12" s="48"/>
      <c r="C12" s="49"/>
      <c r="D12" s="49"/>
      <c r="E12" s="50"/>
    </row>
    <row r="13" spans="1:5" s="10" customFormat="1" ht="19.5" customHeight="1">
      <c r="A13" s="11" t="s">
        <v>3</v>
      </c>
      <c r="B13" s="12" t="s">
        <v>4</v>
      </c>
      <c r="C13" s="13">
        <v>3</v>
      </c>
      <c r="D13" s="13">
        <v>4</v>
      </c>
      <c r="E13" s="13">
        <v>5</v>
      </c>
    </row>
    <row r="14" spans="1:8" ht="19.5" customHeight="1">
      <c r="A14" s="14" t="s">
        <v>5</v>
      </c>
      <c r="B14" s="15" t="s">
        <v>6</v>
      </c>
      <c r="C14" s="16">
        <f>C15++C21+C23+C26+C28+C30+C34+C36+C42+C45+C39</f>
        <v>5537.2</v>
      </c>
      <c r="D14" s="16">
        <f>D15+D21+D23+D26+D28+D30+D34+D39+D42+D45</f>
        <v>2044.5</v>
      </c>
      <c r="E14" s="16">
        <f aca="true" t="shared" si="0" ref="E14:E78">D14/C14*100</f>
        <v>36.92299357075778</v>
      </c>
      <c r="H14" t="s">
        <v>7</v>
      </c>
    </row>
    <row r="15" spans="1:7" s="17" customFormat="1" ht="19.5" customHeight="1">
      <c r="A15" s="14" t="s">
        <v>8</v>
      </c>
      <c r="B15" s="15" t="s">
        <v>9</v>
      </c>
      <c r="C15" s="16">
        <f>C16</f>
        <v>1535.7</v>
      </c>
      <c r="D15" s="16">
        <f>D16</f>
        <v>800.5</v>
      </c>
      <c r="E15" s="16">
        <f t="shared" si="0"/>
        <v>52.12606628898874</v>
      </c>
      <c r="G15" s="18"/>
    </row>
    <row r="16" spans="1:5" s="17" customFormat="1" ht="19.5" customHeight="1">
      <c r="A16" s="19" t="s">
        <v>10</v>
      </c>
      <c r="B16" s="20" t="s">
        <v>11</v>
      </c>
      <c r="C16" s="21">
        <f>C17+C18+C19+C20</f>
        <v>1535.7</v>
      </c>
      <c r="D16" s="21">
        <v>800.5</v>
      </c>
      <c r="E16" s="16">
        <f t="shared" si="0"/>
        <v>52.12606628898874</v>
      </c>
    </row>
    <row r="17" spans="1:7" s="17" customFormat="1" ht="55.5" customHeight="1">
      <c r="A17" s="22" t="s">
        <v>12</v>
      </c>
      <c r="B17" s="20" t="s">
        <v>13</v>
      </c>
      <c r="C17" s="21">
        <v>1519.2</v>
      </c>
      <c r="D17" s="21">
        <v>795</v>
      </c>
      <c r="E17" s="16">
        <f t="shared" si="0"/>
        <v>52.330173775671405</v>
      </c>
      <c r="G17" s="23"/>
    </row>
    <row r="18" spans="1:7" s="17" customFormat="1" ht="91.5" customHeight="1">
      <c r="A18" s="22" t="s">
        <v>14</v>
      </c>
      <c r="B18" s="20" t="s">
        <v>15</v>
      </c>
      <c r="C18" s="21">
        <v>1</v>
      </c>
      <c r="D18" s="21">
        <v>0</v>
      </c>
      <c r="E18" s="16">
        <f t="shared" si="0"/>
        <v>0</v>
      </c>
      <c r="G18" s="23"/>
    </row>
    <row r="19" spans="1:7" s="17" customFormat="1" ht="44.25" customHeight="1">
      <c r="A19" s="22" t="s">
        <v>16</v>
      </c>
      <c r="B19" s="20" t="s">
        <v>17</v>
      </c>
      <c r="C19" s="21">
        <v>12.5</v>
      </c>
      <c r="D19" s="21">
        <v>4</v>
      </c>
      <c r="E19" s="16">
        <f t="shared" si="0"/>
        <v>32</v>
      </c>
      <c r="G19" s="23"/>
    </row>
    <row r="20" spans="1:7" s="17" customFormat="1" ht="74.25" customHeight="1">
      <c r="A20" s="22" t="s">
        <v>18</v>
      </c>
      <c r="B20" s="20" t="s">
        <v>19</v>
      </c>
      <c r="C20" s="21">
        <v>3</v>
      </c>
      <c r="D20" s="21">
        <v>1.7</v>
      </c>
      <c r="E20" s="16">
        <f t="shared" si="0"/>
        <v>56.666666666666664</v>
      </c>
      <c r="G20" s="23"/>
    </row>
    <row r="21" spans="1:5" s="17" customFormat="1" ht="22.5" customHeight="1">
      <c r="A21" s="24" t="s">
        <v>20</v>
      </c>
      <c r="B21" s="15" t="s">
        <v>21</v>
      </c>
      <c r="C21" s="16">
        <f>C22</f>
        <v>1</v>
      </c>
      <c r="D21" s="16">
        <f>D22</f>
        <v>0.9</v>
      </c>
      <c r="E21" s="16">
        <f t="shared" si="0"/>
        <v>90</v>
      </c>
    </row>
    <row r="22" spans="1:5" s="17" customFormat="1" ht="24" customHeight="1">
      <c r="A22" s="22" t="s">
        <v>22</v>
      </c>
      <c r="B22" s="20" t="s">
        <v>23</v>
      </c>
      <c r="C22" s="21">
        <v>1</v>
      </c>
      <c r="D22" s="21">
        <v>0.9</v>
      </c>
      <c r="E22" s="16">
        <f t="shared" si="0"/>
        <v>90</v>
      </c>
    </row>
    <row r="23" spans="1:5" ht="19.5" customHeight="1">
      <c r="A23" s="11" t="s">
        <v>24</v>
      </c>
      <c r="B23" s="15" t="s">
        <v>25</v>
      </c>
      <c r="C23" s="16">
        <f>C24+C25</f>
        <v>3930.2999999999997</v>
      </c>
      <c r="D23" s="16">
        <f>D24+D25</f>
        <v>1145.1</v>
      </c>
      <c r="E23" s="16">
        <f t="shared" si="0"/>
        <v>29.135180520570948</v>
      </c>
    </row>
    <row r="24" spans="1:5" ht="19.5" customHeight="1">
      <c r="A24" s="19" t="s">
        <v>26</v>
      </c>
      <c r="B24" s="20" t="s">
        <v>27</v>
      </c>
      <c r="C24" s="21">
        <v>378.7</v>
      </c>
      <c r="D24" s="21">
        <v>36.5</v>
      </c>
      <c r="E24" s="16">
        <f t="shared" si="0"/>
        <v>9.63823607076842</v>
      </c>
    </row>
    <row r="25" spans="1:5" ht="19.5" customHeight="1">
      <c r="A25" s="19" t="s">
        <v>28</v>
      </c>
      <c r="B25" s="20" t="s">
        <v>29</v>
      </c>
      <c r="C25" s="21">
        <v>3551.6</v>
      </c>
      <c r="D25" s="21">
        <v>1108.6</v>
      </c>
      <c r="E25" s="16">
        <f t="shared" si="0"/>
        <v>31.2141006870143</v>
      </c>
    </row>
    <row r="26" spans="1:5" ht="19.5" customHeight="1">
      <c r="A26" s="14" t="s">
        <v>30</v>
      </c>
      <c r="B26" s="15" t="s">
        <v>31</v>
      </c>
      <c r="C26" s="16">
        <f>C27</f>
        <v>10</v>
      </c>
      <c r="D26" s="16">
        <f>D27</f>
        <v>1.5</v>
      </c>
      <c r="E26" s="16">
        <f t="shared" si="0"/>
        <v>15</v>
      </c>
    </row>
    <row r="27" spans="1:5" ht="56.25" customHeight="1">
      <c r="A27" s="25" t="s">
        <v>32</v>
      </c>
      <c r="B27" s="20" t="s">
        <v>174</v>
      </c>
      <c r="C27" s="21">
        <v>10</v>
      </c>
      <c r="D27" s="21">
        <v>1.5</v>
      </c>
      <c r="E27" s="16">
        <f t="shared" si="0"/>
        <v>15</v>
      </c>
    </row>
    <row r="28" spans="1:5" s="17" customFormat="1" ht="39" customHeight="1">
      <c r="A28" s="26" t="s">
        <v>33</v>
      </c>
      <c r="B28" s="15" t="s">
        <v>34</v>
      </c>
      <c r="C28" s="16">
        <f>C29</f>
        <v>0</v>
      </c>
      <c r="D28" s="16">
        <f>D29</f>
        <v>0</v>
      </c>
      <c r="E28" s="16" t="e">
        <f t="shared" si="0"/>
        <v>#DIV/0!</v>
      </c>
    </row>
    <row r="29" spans="1:5" s="17" customFormat="1" ht="21.75" customHeight="1">
      <c r="A29" s="25" t="s">
        <v>35</v>
      </c>
      <c r="B29" s="20" t="s">
        <v>36</v>
      </c>
      <c r="C29" s="21">
        <v>0</v>
      </c>
      <c r="D29" s="21">
        <v>0</v>
      </c>
      <c r="E29" s="16" t="e">
        <f t="shared" si="0"/>
        <v>#DIV/0!</v>
      </c>
    </row>
    <row r="30" spans="1:5" s="10" customFormat="1" ht="41.25" customHeight="1">
      <c r="A30" s="27" t="s">
        <v>37</v>
      </c>
      <c r="B30" s="15" t="s">
        <v>38</v>
      </c>
      <c r="C30" s="16">
        <f>C31+C32+C33</f>
        <v>0</v>
      </c>
      <c r="D30" s="16">
        <f>D32+D33</f>
        <v>0</v>
      </c>
      <c r="E30" s="16" t="e">
        <f t="shared" si="0"/>
        <v>#DIV/0!</v>
      </c>
    </row>
    <row r="31" spans="1:5" s="10" customFormat="1" ht="0.75" customHeight="1">
      <c r="A31" s="28" t="s">
        <v>39</v>
      </c>
      <c r="B31" s="20" t="s">
        <v>40</v>
      </c>
      <c r="C31" s="21"/>
      <c r="D31" s="21">
        <v>29.1</v>
      </c>
      <c r="E31" s="16" t="e">
        <f t="shared" si="0"/>
        <v>#DIV/0!</v>
      </c>
    </row>
    <row r="32" spans="1:5" s="10" customFormat="1" ht="69.75" customHeight="1">
      <c r="A32" s="28" t="s">
        <v>41</v>
      </c>
      <c r="B32" s="20" t="s">
        <v>42</v>
      </c>
      <c r="C32" s="21">
        <v>0</v>
      </c>
      <c r="D32" s="21">
        <v>0</v>
      </c>
      <c r="E32" s="16" t="e">
        <f t="shared" si="0"/>
        <v>#DIV/0!</v>
      </c>
    </row>
    <row r="33" spans="1:5" s="10" customFormat="1" ht="53.25" customHeight="1">
      <c r="A33" s="25" t="s">
        <v>43</v>
      </c>
      <c r="B33" s="20" t="s">
        <v>44</v>
      </c>
      <c r="C33" s="21">
        <v>0</v>
      </c>
      <c r="D33" s="21">
        <v>0</v>
      </c>
      <c r="E33" s="16" t="e">
        <f t="shared" si="0"/>
        <v>#DIV/0!</v>
      </c>
    </row>
    <row r="34" spans="1:5" s="10" customFormat="1" ht="36" customHeight="1">
      <c r="A34" s="29" t="s">
        <v>45</v>
      </c>
      <c r="B34" s="30" t="s">
        <v>46</v>
      </c>
      <c r="C34" s="16">
        <f>C35</f>
        <v>0</v>
      </c>
      <c r="D34" s="16">
        <f>D35</f>
        <v>34.3</v>
      </c>
      <c r="E34" s="16" t="e">
        <f t="shared" si="0"/>
        <v>#DIV/0!</v>
      </c>
    </row>
    <row r="35" spans="1:5" s="10" customFormat="1" ht="37.5" customHeight="1">
      <c r="A35" s="31" t="s">
        <v>47</v>
      </c>
      <c r="B35" s="32" t="s">
        <v>48</v>
      </c>
      <c r="C35" s="21">
        <v>0</v>
      </c>
      <c r="D35" s="21">
        <v>34.3</v>
      </c>
      <c r="E35" s="16" t="e">
        <f t="shared" si="0"/>
        <v>#DIV/0!</v>
      </c>
    </row>
    <row r="36" spans="1:5" s="10" customFormat="1" ht="26.25" customHeight="1" hidden="1">
      <c r="A36" s="26" t="s">
        <v>49</v>
      </c>
      <c r="B36" s="15" t="s">
        <v>50</v>
      </c>
      <c r="C36" s="16">
        <f>C37+C38</f>
        <v>0</v>
      </c>
      <c r="D36" s="16">
        <f>D37+D38</f>
        <v>0</v>
      </c>
      <c r="E36" s="16" t="e">
        <f t="shared" si="0"/>
        <v>#DIV/0!</v>
      </c>
    </row>
    <row r="37" spans="1:5" ht="36" customHeight="1" hidden="1">
      <c r="A37" s="25" t="s">
        <v>51</v>
      </c>
      <c r="B37" s="20" t="s">
        <v>52</v>
      </c>
      <c r="C37" s="21">
        <v>0</v>
      </c>
      <c r="D37" s="21">
        <v>0</v>
      </c>
      <c r="E37" s="16" t="e">
        <f t="shared" si="0"/>
        <v>#DIV/0!</v>
      </c>
    </row>
    <row r="38" spans="1:5" ht="36" customHeight="1" hidden="1">
      <c r="A38" s="25" t="s">
        <v>53</v>
      </c>
      <c r="B38" s="20" t="s">
        <v>54</v>
      </c>
      <c r="C38" s="21"/>
      <c r="D38" s="21">
        <v>0</v>
      </c>
      <c r="E38" s="16" t="e">
        <f t="shared" si="0"/>
        <v>#DIV/0!</v>
      </c>
    </row>
    <row r="39" spans="1:5" ht="36" customHeight="1">
      <c r="A39" s="26" t="s">
        <v>49</v>
      </c>
      <c r="B39" s="11" t="s">
        <v>55</v>
      </c>
      <c r="C39" s="16">
        <f>C41+C40</f>
        <v>16.2</v>
      </c>
      <c r="D39" s="16">
        <f>D41+D40</f>
        <v>16.2</v>
      </c>
      <c r="E39" s="16">
        <f t="shared" si="0"/>
        <v>100</v>
      </c>
    </row>
    <row r="40" spans="1:5" ht="36" customHeight="1">
      <c r="A40" s="25" t="s">
        <v>175</v>
      </c>
      <c r="B40" s="33" t="s">
        <v>176</v>
      </c>
      <c r="C40" s="21">
        <v>16.2</v>
      </c>
      <c r="D40" s="21">
        <v>16.2</v>
      </c>
      <c r="E40" s="16">
        <f t="shared" si="0"/>
        <v>100</v>
      </c>
    </row>
    <row r="41" spans="1:5" ht="36" customHeight="1">
      <c r="A41" s="25" t="s">
        <v>56</v>
      </c>
      <c r="B41" s="33" t="s">
        <v>57</v>
      </c>
      <c r="C41" s="21">
        <v>0</v>
      </c>
      <c r="D41" s="21">
        <v>0</v>
      </c>
      <c r="E41" s="16" t="e">
        <f t="shared" si="0"/>
        <v>#DIV/0!</v>
      </c>
    </row>
    <row r="42" spans="1:5" ht="24.75" customHeight="1">
      <c r="A42" s="26" t="s">
        <v>58</v>
      </c>
      <c r="B42" s="15" t="s">
        <v>59</v>
      </c>
      <c r="C42" s="16">
        <f>C43+C44</f>
        <v>44</v>
      </c>
      <c r="D42" s="16">
        <f>D43+D44</f>
        <v>46</v>
      </c>
      <c r="E42" s="16">
        <f t="shared" si="0"/>
        <v>104.54545454545455</v>
      </c>
    </row>
    <row r="43" spans="1:5" ht="51.75" customHeight="1">
      <c r="A43" s="25" t="s">
        <v>60</v>
      </c>
      <c r="B43" s="20" t="s">
        <v>61</v>
      </c>
      <c r="C43" s="21">
        <v>0</v>
      </c>
      <c r="D43" s="21">
        <v>0</v>
      </c>
      <c r="E43" s="16" t="e">
        <f t="shared" si="0"/>
        <v>#DIV/0!</v>
      </c>
    </row>
    <row r="44" spans="1:5" ht="44.25" customHeight="1">
      <c r="A44" s="25" t="s">
        <v>62</v>
      </c>
      <c r="B44" s="20" t="s">
        <v>63</v>
      </c>
      <c r="C44" s="21">
        <v>44</v>
      </c>
      <c r="D44" s="21">
        <v>46</v>
      </c>
      <c r="E44" s="16">
        <f t="shared" si="0"/>
        <v>104.54545454545455</v>
      </c>
    </row>
    <row r="45" spans="1:5" ht="24.75" customHeight="1">
      <c r="A45" s="26" t="s">
        <v>64</v>
      </c>
      <c r="B45" s="15" t="s">
        <v>65</v>
      </c>
      <c r="C45" s="16">
        <f>C46</f>
        <v>0</v>
      </c>
      <c r="D45" s="16">
        <f>D46</f>
        <v>0</v>
      </c>
      <c r="E45" s="16" t="e">
        <f t="shared" si="0"/>
        <v>#DIV/0!</v>
      </c>
    </row>
    <row r="46" spans="1:5" ht="16.5">
      <c r="A46" s="25" t="s">
        <v>64</v>
      </c>
      <c r="B46" s="20" t="s">
        <v>66</v>
      </c>
      <c r="C46" s="21">
        <v>0</v>
      </c>
      <c r="D46" s="21">
        <v>0</v>
      </c>
      <c r="E46" s="16" t="e">
        <f t="shared" si="0"/>
        <v>#DIV/0!</v>
      </c>
    </row>
    <row r="47" spans="1:5" ht="22.5" customHeight="1">
      <c r="A47" s="14" t="s">
        <v>67</v>
      </c>
      <c r="B47" s="15" t="s">
        <v>68</v>
      </c>
      <c r="C47" s="16">
        <f>C48+C49+C51+C52+C53+C54+C50+C55</f>
        <v>1033</v>
      </c>
      <c r="D47" s="16">
        <f>D48+D49+D51+D52+D53+D54+D50+D55+D57</f>
        <v>881.5</v>
      </c>
      <c r="E47" s="16">
        <f t="shared" si="0"/>
        <v>85.33397870280736</v>
      </c>
    </row>
    <row r="48" spans="1:5" ht="18" customHeight="1">
      <c r="A48" s="26" t="s">
        <v>69</v>
      </c>
      <c r="B48" s="15" t="s">
        <v>70</v>
      </c>
      <c r="C48" s="16">
        <v>0</v>
      </c>
      <c r="D48" s="16">
        <v>0</v>
      </c>
      <c r="E48" s="16" t="e">
        <f t="shared" si="0"/>
        <v>#DIV/0!</v>
      </c>
    </row>
    <row r="49" spans="1:5" ht="19.5" customHeight="1">
      <c r="A49" s="14" t="s">
        <v>71</v>
      </c>
      <c r="B49" s="15" t="s">
        <v>170</v>
      </c>
      <c r="C49" s="16">
        <v>661.7</v>
      </c>
      <c r="D49" s="16">
        <v>506.4</v>
      </c>
      <c r="E49" s="16">
        <f t="shared" si="0"/>
        <v>76.53014961462897</v>
      </c>
    </row>
    <row r="50" spans="1:5" ht="19.5" customHeight="1">
      <c r="A50" s="14" t="s">
        <v>72</v>
      </c>
      <c r="B50" s="15" t="s">
        <v>171</v>
      </c>
      <c r="C50" s="16">
        <v>0</v>
      </c>
      <c r="D50" s="16">
        <v>0</v>
      </c>
      <c r="E50" s="16" t="e">
        <f t="shared" si="0"/>
        <v>#DIV/0!</v>
      </c>
    </row>
    <row r="51" spans="1:5" ht="36.75" customHeight="1">
      <c r="A51" s="26" t="s">
        <v>73</v>
      </c>
      <c r="B51" s="15" t="s">
        <v>172</v>
      </c>
      <c r="C51" s="16">
        <v>101.3</v>
      </c>
      <c r="D51" s="16">
        <v>72.1</v>
      </c>
      <c r="E51" s="16">
        <f t="shared" si="0"/>
        <v>71.17472852912142</v>
      </c>
    </row>
    <row r="52" spans="1:5" ht="21" customHeight="1">
      <c r="A52" s="26" t="s">
        <v>74</v>
      </c>
      <c r="B52" s="15" t="s">
        <v>171</v>
      </c>
      <c r="C52" s="16">
        <v>270</v>
      </c>
      <c r="D52" s="16">
        <v>303</v>
      </c>
      <c r="E52" s="16">
        <f t="shared" si="0"/>
        <v>112.22222222222223</v>
      </c>
    </row>
    <row r="53" spans="1:5" ht="19.5" customHeight="1">
      <c r="A53" s="26" t="s">
        <v>75</v>
      </c>
      <c r="B53" s="15" t="s">
        <v>76</v>
      </c>
      <c r="C53" s="16"/>
      <c r="D53" s="16"/>
      <c r="E53" s="16" t="e">
        <f t="shared" si="0"/>
        <v>#DIV/0!</v>
      </c>
    </row>
    <row r="54" spans="1:5" ht="16.5" customHeight="1">
      <c r="A54" s="26" t="s">
        <v>77</v>
      </c>
      <c r="B54" s="15" t="s">
        <v>78</v>
      </c>
      <c r="C54" s="16">
        <v>0</v>
      </c>
      <c r="D54" s="16">
        <v>0</v>
      </c>
      <c r="E54" s="16" t="e">
        <f t="shared" si="0"/>
        <v>#DIV/0!</v>
      </c>
    </row>
    <row r="55" spans="1:5" ht="17.25" customHeight="1">
      <c r="A55" s="26" t="s">
        <v>79</v>
      </c>
      <c r="B55" s="15" t="s">
        <v>80</v>
      </c>
      <c r="C55" s="16">
        <f>C56</f>
        <v>0</v>
      </c>
      <c r="D55" s="16">
        <f>D56</f>
        <v>0</v>
      </c>
      <c r="E55" s="16" t="e">
        <f t="shared" si="0"/>
        <v>#DIV/0!</v>
      </c>
    </row>
    <row r="56" spans="1:5" ht="17.25" customHeight="1">
      <c r="A56" s="25" t="s">
        <v>81</v>
      </c>
      <c r="B56" s="20" t="s">
        <v>82</v>
      </c>
      <c r="C56" s="21">
        <v>0</v>
      </c>
      <c r="D56" s="21"/>
      <c r="E56" s="16" t="e">
        <f t="shared" si="0"/>
        <v>#DIV/0!</v>
      </c>
    </row>
    <row r="57" spans="1:5" ht="30.75" customHeight="1">
      <c r="A57" s="26" t="s">
        <v>83</v>
      </c>
      <c r="B57" s="15" t="s">
        <v>84</v>
      </c>
      <c r="C57" s="16"/>
      <c r="D57" s="16">
        <f>D58</f>
        <v>0</v>
      </c>
      <c r="E57" s="16" t="e">
        <f t="shared" si="0"/>
        <v>#DIV/0!</v>
      </c>
    </row>
    <row r="58" spans="1:5" ht="27.75" customHeight="1">
      <c r="A58" s="25" t="s">
        <v>85</v>
      </c>
      <c r="B58" s="20" t="s">
        <v>86</v>
      </c>
      <c r="C58" s="21"/>
      <c r="D58" s="21">
        <v>0</v>
      </c>
      <c r="E58" s="16" t="e">
        <f t="shared" si="0"/>
        <v>#DIV/0!</v>
      </c>
    </row>
    <row r="59" spans="1:5" ht="19.5" customHeight="1">
      <c r="A59" s="11" t="s">
        <v>87</v>
      </c>
      <c r="B59" s="15"/>
      <c r="C59" s="16">
        <f>C47+C14</f>
        <v>6570.2</v>
      </c>
      <c r="D59" s="16">
        <f>D47+D14</f>
        <v>2926</v>
      </c>
      <c r="E59" s="16">
        <f t="shared" si="0"/>
        <v>44.53441295546559</v>
      </c>
    </row>
    <row r="60" spans="1:5" ht="19.5" customHeight="1">
      <c r="A60" s="14"/>
      <c r="B60" s="15"/>
      <c r="C60" s="34"/>
      <c r="D60" s="34"/>
      <c r="E60" s="16" t="e">
        <f t="shared" si="0"/>
        <v>#DIV/0!</v>
      </c>
    </row>
    <row r="61" spans="1:5" ht="19.5" customHeight="1">
      <c r="A61" s="11" t="s">
        <v>88</v>
      </c>
      <c r="B61" s="20"/>
      <c r="C61" s="34"/>
      <c r="D61" s="34"/>
      <c r="E61" s="16" t="e">
        <f t="shared" si="0"/>
        <v>#DIV/0!</v>
      </c>
    </row>
    <row r="62" spans="1:5" ht="19.5" customHeight="1">
      <c r="A62" s="14" t="s">
        <v>89</v>
      </c>
      <c r="B62" s="15" t="s">
        <v>90</v>
      </c>
      <c r="C62" s="16">
        <f>C64+C67+C68+C66</f>
        <v>2215.4</v>
      </c>
      <c r="D62" s="34">
        <f>D64+D67+D68+D66</f>
        <v>804.3000000000001</v>
      </c>
      <c r="E62" s="16">
        <f t="shared" si="0"/>
        <v>36.30495621558183</v>
      </c>
    </row>
    <row r="63" spans="1:5" ht="19.5" customHeight="1">
      <c r="A63" s="14" t="s">
        <v>91</v>
      </c>
      <c r="B63" s="15" t="s">
        <v>90</v>
      </c>
      <c r="C63" s="16">
        <f>C65</f>
        <v>2073.4</v>
      </c>
      <c r="D63" s="34">
        <f>D65</f>
        <v>758.9</v>
      </c>
      <c r="E63" s="16">
        <f t="shared" si="0"/>
        <v>36.601716986592066</v>
      </c>
    </row>
    <row r="64" spans="1:5" ht="35.25" customHeight="1">
      <c r="A64" s="25" t="s">
        <v>92</v>
      </c>
      <c r="B64" s="20" t="s">
        <v>93</v>
      </c>
      <c r="C64" s="35">
        <v>2109.6</v>
      </c>
      <c r="D64" s="35">
        <v>781.2</v>
      </c>
      <c r="E64" s="16">
        <f t="shared" si="0"/>
        <v>37.03071672354949</v>
      </c>
    </row>
    <row r="65" spans="1:5" ht="18.75" customHeight="1">
      <c r="A65" s="19" t="s">
        <v>91</v>
      </c>
      <c r="B65" s="20" t="s">
        <v>93</v>
      </c>
      <c r="C65" s="35">
        <v>2073.4</v>
      </c>
      <c r="D65" s="35">
        <v>758.9</v>
      </c>
      <c r="E65" s="16">
        <f t="shared" si="0"/>
        <v>36.601716986592066</v>
      </c>
    </row>
    <row r="66" spans="1:5" ht="18.75" customHeight="1">
      <c r="A66" s="36" t="s">
        <v>94</v>
      </c>
      <c r="B66" s="20" t="s">
        <v>95</v>
      </c>
      <c r="C66" s="35">
        <v>64.8</v>
      </c>
      <c r="D66" s="35">
        <v>20</v>
      </c>
      <c r="E66" s="16">
        <f t="shared" si="0"/>
        <v>30.864197530864203</v>
      </c>
    </row>
    <row r="67" spans="1:5" ht="19.5" customHeight="1">
      <c r="A67" s="19" t="s">
        <v>96</v>
      </c>
      <c r="B67" s="20" t="s">
        <v>97</v>
      </c>
      <c r="C67" s="35">
        <v>20</v>
      </c>
      <c r="D67" s="35">
        <v>0</v>
      </c>
      <c r="E67" s="16">
        <f t="shared" si="0"/>
        <v>0</v>
      </c>
    </row>
    <row r="68" spans="1:5" ht="19.5" customHeight="1">
      <c r="A68" s="19" t="s">
        <v>98</v>
      </c>
      <c r="B68" s="20" t="s">
        <v>99</v>
      </c>
      <c r="C68" s="35">
        <v>21</v>
      </c>
      <c r="D68" s="35">
        <v>3.1</v>
      </c>
      <c r="E68" s="16">
        <f t="shared" si="0"/>
        <v>14.761904761904763</v>
      </c>
    </row>
    <row r="69" spans="1:5" ht="19.5" customHeight="1">
      <c r="A69" s="37" t="s">
        <v>100</v>
      </c>
      <c r="B69" s="15" t="s">
        <v>101</v>
      </c>
      <c r="C69" s="34">
        <f>C70</f>
        <v>101.3</v>
      </c>
      <c r="D69" s="34">
        <f>D70</f>
        <v>46.3</v>
      </c>
      <c r="E69" s="16">
        <f t="shared" si="0"/>
        <v>45.70582428430405</v>
      </c>
    </row>
    <row r="70" spans="1:5" ht="19.5" customHeight="1">
      <c r="A70" s="36" t="s">
        <v>102</v>
      </c>
      <c r="B70" s="20" t="s">
        <v>103</v>
      </c>
      <c r="C70" s="35">
        <v>101.3</v>
      </c>
      <c r="D70" s="35">
        <v>46.3</v>
      </c>
      <c r="E70" s="16">
        <f t="shared" si="0"/>
        <v>45.70582428430405</v>
      </c>
    </row>
    <row r="71" spans="1:5" ht="19.5" customHeight="1">
      <c r="A71" s="19" t="s">
        <v>91</v>
      </c>
      <c r="B71" s="20" t="s">
        <v>103</v>
      </c>
      <c r="C71" s="35">
        <v>94.3</v>
      </c>
      <c r="D71" s="35">
        <v>43.9</v>
      </c>
      <c r="E71" s="16">
        <f t="shared" si="0"/>
        <v>46.553552492046656</v>
      </c>
    </row>
    <row r="72" spans="1:5" ht="19.5" customHeight="1">
      <c r="A72" s="14" t="s">
        <v>104</v>
      </c>
      <c r="B72" s="15" t="s">
        <v>105</v>
      </c>
      <c r="C72" s="34">
        <f>C73+C74</f>
        <v>70</v>
      </c>
      <c r="D72" s="34">
        <f>D73+D74</f>
        <v>0</v>
      </c>
      <c r="E72" s="16">
        <f t="shared" si="0"/>
        <v>0</v>
      </c>
    </row>
    <row r="73" spans="1:5" ht="39" customHeight="1">
      <c r="A73" s="25" t="s">
        <v>106</v>
      </c>
      <c r="B73" s="20" t="s">
        <v>107</v>
      </c>
      <c r="C73" s="35">
        <v>70</v>
      </c>
      <c r="D73" s="35">
        <v>0</v>
      </c>
      <c r="E73" s="16">
        <f t="shared" si="0"/>
        <v>0</v>
      </c>
    </row>
    <row r="74" spans="1:5" ht="21" customHeight="1">
      <c r="A74" s="19" t="s">
        <v>108</v>
      </c>
      <c r="B74" s="20" t="s">
        <v>109</v>
      </c>
      <c r="C74" s="35">
        <v>0</v>
      </c>
      <c r="D74" s="35">
        <v>0</v>
      </c>
      <c r="E74" s="16" t="e">
        <f t="shared" si="0"/>
        <v>#DIV/0!</v>
      </c>
    </row>
    <row r="75" spans="1:5" ht="18" customHeight="1">
      <c r="A75" s="14" t="s">
        <v>110</v>
      </c>
      <c r="B75" s="15" t="s">
        <v>111</v>
      </c>
      <c r="C75" s="34">
        <f>C76+C77</f>
        <v>0</v>
      </c>
      <c r="D75" s="34">
        <f>D76+D77</f>
        <v>0</v>
      </c>
      <c r="E75" s="16" t="e">
        <f t="shared" si="0"/>
        <v>#DIV/0!</v>
      </c>
    </row>
    <row r="76" spans="1:5" ht="18.75" customHeight="1" hidden="1">
      <c r="A76" s="19" t="s">
        <v>112</v>
      </c>
      <c r="B76" s="20" t="s">
        <v>113</v>
      </c>
      <c r="C76" s="35"/>
      <c r="D76" s="35"/>
      <c r="E76" s="16" t="e">
        <f t="shared" si="0"/>
        <v>#DIV/0!</v>
      </c>
    </row>
    <row r="77" spans="1:5" ht="21" customHeight="1">
      <c r="A77" s="19" t="s">
        <v>114</v>
      </c>
      <c r="B77" s="20" t="s">
        <v>115</v>
      </c>
      <c r="C77" s="35">
        <v>0</v>
      </c>
      <c r="D77" s="35">
        <v>0</v>
      </c>
      <c r="E77" s="16" t="e">
        <f t="shared" si="0"/>
        <v>#DIV/0!</v>
      </c>
    </row>
    <row r="78" spans="1:5" ht="19.5" customHeight="1">
      <c r="A78" s="14" t="s">
        <v>116</v>
      </c>
      <c r="B78" s="15" t="s">
        <v>117</v>
      </c>
      <c r="C78" s="16">
        <f>C79+C80+C81+C82</f>
        <v>2710.4</v>
      </c>
      <c r="D78" s="16">
        <f>D79+D80+D81+D82</f>
        <v>1484.5</v>
      </c>
      <c r="E78" s="16">
        <f t="shared" si="0"/>
        <v>54.770513577331755</v>
      </c>
    </row>
    <row r="79" spans="1:6" ht="19.5" customHeight="1">
      <c r="A79" s="19" t="s">
        <v>118</v>
      </c>
      <c r="B79" s="20" t="s">
        <v>119</v>
      </c>
      <c r="C79" s="21">
        <v>5.6</v>
      </c>
      <c r="D79" s="21">
        <v>0</v>
      </c>
      <c r="E79" s="16">
        <f aca="true" t="shared" si="1" ref="E79:E101">D79/C79*100</f>
        <v>0</v>
      </c>
      <c r="F79" s="23"/>
    </row>
    <row r="80" spans="1:5" ht="19.5" customHeight="1">
      <c r="A80" s="19" t="s">
        <v>120</v>
      </c>
      <c r="B80" s="20" t="s">
        <v>121</v>
      </c>
      <c r="C80" s="21"/>
      <c r="D80" s="21"/>
      <c r="E80" s="16" t="e">
        <f t="shared" si="1"/>
        <v>#DIV/0!</v>
      </c>
    </row>
    <row r="81" spans="1:5" ht="19.5" customHeight="1">
      <c r="A81" s="19" t="s">
        <v>122</v>
      </c>
      <c r="B81" s="20" t="s">
        <v>123</v>
      </c>
      <c r="C81" s="21">
        <v>284.4</v>
      </c>
      <c r="D81" s="21">
        <v>189</v>
      </c>
      <c r="E81" s="16">
        <f t="shared" si="1"/>
        <v>66.45569620253166</v>
      </c>
    </row>
    <row r="82" spans="1:5" ht="19.5" customHeight="1">
      <c r="A82" s="19" t="s">
        <v>124</v>
      </c>
      <c r="B82" s="20" t="s">
        <v>125</v>
      </c>
      <c r="C82" s="21">
        <v>2420.4</v>
      </c>
      <c r="D82" s="21">
        <v>1295.5</v>
      </c>
      <c r="E82" s="16">
        <f t="shared" si="1"/>
        <v>53.52421087423566</v>
      </c>
    </row>
    <row r="83" spans="1:5" ht="19.5" customHeight="1">
      <c r="A83" s="19" t="s">
        <v>91</v>
      </c>
      <c r="B83" s="20" t="s">
        <v>125</v>
      </c>
      <c r="C83" s="21">
        <v>1818.5</v>
      </c>
      <c r="D83" s="21">
        <v>828.4</v>
      </c>
      <c r="E83" s="16">
        <f t="shared" si="1"/>
        <v>45.55402804509211</v>
      </c>
    </row>
    <row r="84" spans="1:5" ht="19.5" customHeight="1">
      <c r="A84" s="14" t="s">
        <v>126</v>
      </c>
      <c r="B84" s="15" t="s">
        <v>127</v>
      </c>
      <c r="C84" s="34">
        <f>C85</f>
        <v>0</v>
      </c>
      <c r="D84" s="34">
        <f>D85</f>
        <v>0</v>
      </c>
      <c r="E84" s="16" t="e">
        <f t="shared" si="1"/>
        <v>#DIV/0!</v>
      </c>
    </row>
    <row r="85" spans="1:5" ht="19.5" customHeight="1">
      <c r="A85" s="19" t="s">
        <v>128</v>
      </c>
      <c r="B85" s="20" t="s">
        <v>129</v>
      </c>
      <c r="C85" s="35">
        <v>0</v>
      </c>
      <c r="D85" s="35">
        <v>0</v>
      </c>
      <c r="E85" s="16" t="e">
        <f t="shared" si="1"/>
        <v>#DIV/0!</v>
      </c>
    </row>
    <row r="86" spans="1:5" ht="19.5" customHeight="1">
      <c r="A86" s="14" t="s">
        <v>130</v>
      </c>
      <c r="B86" s="15" t="s">
        <v>131</v>
      </c>
      <c r="C86" s="16">
        <f>C87</f>
        <v>2120.4</v>
      </c>
      <c r="D86" s="16">
        <f>D87</f>
        <v>1110.5</v>
      </c>
      <c r="E86" s="16">
        <f t="shared" si="1"/>
        <v>52.3721939256744</v>
      </c>
    </row>
    <row r="87" spans="1:5" ht="19.5" customHeight="1">
      <c r="A87" s="19" t="s">
        <v>132</v>
      </c>
      <c r="B87" s="20" t="s">
        <v>133</v>
      </c>
      <c r="C87" s="21">
        <v>2120.4</v>
      </c>
      <c r="D87" s="21">
        <v>1110.5</v>
      </c>
      <c r="E87" s="16">
        <f t="shared" si="1"/>
        <v>52.3721939256744</v>
      </c>
    </row>
    <row r="88" spans="1:5" ht="19.5" customHeight="1">
      <c r="A88" s="19" t="s">
        <v>91</v>
      </c>
      <c r="B88" s="20" t="s">
        <v>133</v>
      </c>
      <c r="C88" s="21">
        <v>1650.8</v>
      </c>
      <c r="D88" s="21">
        <v>750.5</v>
      </c>
      <c r="E88" s="16">
        <f t="shared" si="1"/>
        <v>45.462805912284956</v>
      </c>
    </row>
    <row r="89" spans="1:5" ht="19.5" customHeight="1">
      <c r="A89" s="14" t="s">
        <v>134</v>
      </c>
      <c r="B89" s="15" t="s">
        <v>135</v>
      </c>
      <c r="C89" s="34">
        <f>C90+C91</f>
        <v>54.7</v>
      </c>
      <c r="D89" s="34">
        <f>D90+D91</f>
        <v>31.9</v>
      </c>
      <c r="E89" s="16">
        <f t="shared" si="1"/>
        <v>58.3180987202925</v>
      </c>
    </row>
    <row r="90" spans="1:5" ht="19.5" customHeight="1">
      <c r="A90" s="19" t="s">
        <v>136</v>
      </c>
      <c r="B90" s="20" t="s">
        <v>137</v>
      </c>
      <c r="C90" s="35">
        <v>54.7</v>
      </c>
      <c r="D90" s="35">
        <v>31.9</v>
      </c>
      <c r="E90" s="16">
        <f t="shared" si="1"/>
        <v>58.3180987202925</v>
      </c>
    </row>
    <row r="91" spans="1:5" ht="16.5" customHeight="1">
      <c r="A91" s="19" t="s">
        <v>138</v>
      </c>
      <c r="B91" s="20" t="s">
        <v>139</v>
      </c>
      <c r="C91" s="35">
        <v>0</v>
      </c>
      <c r="D91" s="35">
        <v>0</v>
      </c>
      <c r="E91" s="16" t="e">
        <f t="shared" si="1"/>
        <v>#DIV/0!</v>
      </c>
    </row>
    <row r="92" spans="1:5" ht="1.5" customHeight="1" hidden="1">
      <c r="A92" s="14" t="s">
        <v>140</v>
      </c>
      <c r="B92" s="15" t="s">
        <v>141</v>
      </c>
      <c r="C92" s="34">
        <f>C93</f>
        <v>0</v>
      </c>
      <c r="D92" s="34">
        <f>D93</f>
        <v>0</v>
      </c>
      <c r="E92" s="16" t="e">
        <f t="shared" si="1"/>
        <v>#DIV/0!</v>
      </c>
    </row>
    <row r="93" spans="1:5" ht="20.25" customHeight="1" hidden="1">
      <c r="A93" s="19" t="s">
        <v>142</v>
      </c>
      <c r="B93" s="20" t="s">
        <v>143</v>
      </c>
      <c r="C93" s="35"/>
      <c r="D93" s="35"/>
      <c r="E93" s="16" t="e">
        <f t="shared" si="1"/>
        <v>#DIV/0!</v>
      </c>
    </row>
    <row r="94" spans="1:5" ht="19.5" customHeight="1">
      <c r="A94" s="14" t="s">
        <v>144</v>
      </c>
      <c r="B94" s="15" t="s">
        <v>145</v>
      </c>
      <c r="C94" s="34">
        <f>C95</f>
        <v>0</v>
      </c>
      <c r="D94" s="34">
        <f>D95</f>
        <v>0</v>
      </c>
      <c r="E94" s="16" t="e">
        <f t="shared" si="1"/>
        <v>#DIV/0!</v>
      </c>
    </row>
    <row r="95" spans="1:5" ht="19.5" customHeight="1">
      <c r="A95" s="19" t="s">
        <v>146</v>
      </c>
      <c r="B95" s="20" t="s">
        <v>147</v>
      </c>
      <c r="C95" s="35">
        <v>0</v>
      </c>
      <c r="D95" s="35">
        <v>0</v>
      </c>
      <c r="E95" s="16" t="e">
        <f t="shared" si="1"/>
        <v>#DIV/0!</v>
      </c>
    </row>
    <row r="96" spans="1:5" ht="19.5" customHeight="1">
      <c r="A96" s="14" t="s">
        <v>148</v>
      </c>
      <c r="B96" s="15" t="s">
        <v>149</v>
      </c>
      <c r="C96" s="34">
        <f>C97</f>
        <v>0</v>
      </c>
      <c r="D96" s="34">
        <f>D97</f>
        <v>0</v>
      </c>
      <c r="E96" s="16" t="e">
        <f t="shared" si="1"/>
        <v>#DIV/0!</v>
      </c>
    </row>
    <row r="97" spans="1:5" ht="19.5" customHeight="1">
      <c r="A97" s="19" t="s">
        <v>150</v>
      </c>
      <c r="B97" s="20" t="s">
        <v>151</v>
      </c>
      <c r="C97" s="35">
        <v>0</v>
      </c>
      <c r="D97" s="35">
        <v>0</v>
      </c>
      <c r="E97" s="16" t="e">
        <f t="shared" si="1"/>
        <v>#DIV/0!</v>
      </c>
    </row>
    <row r="98" spans="1:5" ht="19.5" customHeight="1">
      <c r="A98" s="14"/>
      <c r="B98" s="15"/>
      <c r="C98" s="35"/>
      <c r="D98" s="34"/>
      <c r="E98" s="16" t="e">
        <f t="shared" si="1"/>
        <v>#DIV/0!</v>
      </c>
    </row>
    <row r="99" spans="1:5" ht="19.5" customHeight="1">
      <c r="A99" s="14" t="s">
        <v>152</v>
      </c>
      <c r="B99" s="15" t="s">
        <v>153</v>
      </c>
      <c r="C99" s="16">
        <f>C62+C69+C72+C75+C78+C84+C86+C89+C92+C94+C96</f>
        <v>7272.2</v>
      </c>
      <c r="D99" s="16">
        <f>D62+D69+D72+D75+D78+D84+D86+D89+D92+D94+D96</f>
        <v>3477.5</v>
      </c>
      <c r="E99" s="16">
        <f t="shared" si="1"/>
        <v>47.8190918841616</v>
      </c>
    </row>
    <row r="100" spans="1:5" ht="19.5" customHeight="1">
      <c r="A100" s="14" t="s">
        <v>154</v>
      </c>
      <c r="B100" s="15" t="s">
        <v>153</v>
      </c>
      <c r="C100" s="34">
        <f>C59-C99</f>
        <v>-702</v>
      </c>
      <c r="D100" s="34">
        <f>D59-D99</f>
        <v>-551.5</v>
      </c>
      <c r="E100" s="16">
        <f t="shared" si="1"/>
        <v>78.56125356125357</v>
      </c>
    </row>
    <row r="101" spans="1:5" ht="19.5" customHeight="1">
      <c r="A101" s="19"/>
      <c r="B101" s="15"/>
      <c r="C101" s="34"/>
      <c r="D101" s="34"/>
      <c r="E101" s="16" t="e">
        <f t="shared" si="1"/>
        <v>#DIV/0!</v>
      </c>
    </row>
  </sheetData>
  <sheetProtection selectLockedCells="1" selectUnlockedCells="1"/>
  <mergeCells count="12">
    <mergeCell ref="A1:E1"/>
    <mergeCell ref="B2:E2"/>
    <mergeCell ref="B3:E3"/>
    <mergeCell ref="B4:E4"/>
    <mergeCell ref="D5:E5"/>
    <mergeCell ref="A6:E6"/>
    <mergeCell ref="A7:E7"/>
    <mergeCell ref="A11:A12"/>
    <mergeCell ref="B11:B12"/>
    <mergeCell ref="C11:C12"/>
    <mergeCell ref="D11:D12"/>
    <mergeCell ref="E11:E12"/>
  </mergeCells>
  <printOptions/>
  <pageMargins left="0.39375" right="0.15763888888888888" top="0.15763888888888888" bottom="0.2361111111111111" header="0.5118055555555555" footer="0.5118055555555555"/>
  <pageSetup fitToHeight="4" fitToWidth="1" horizontalDpi="300" verticalDpi="300" orientation="portrait" paperSize="9" scale="55" r:id="rId1"/>
  <rowBreaks count="2" manualBreakCount="2">
    <brk id="35" max="255" man="1"/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tabSelected="1" view="pageBreakPreview" zoomScaleSheetLayoutView="100" zoomScalePageLayoutView="0" workbookViewId="0" topLeftCell="A11">
      <selection activeCell="E16" sqref="E16"/>
    </sheetView>
  </sheetViews>
  <sheetFormatPr defaultColWidth="9.00390625" defaultRowHeight="12.75"/>
  <cols>
    <col min="1" max="1" width="5.00390625" style="0" customWidth="1"/>
    <col min="2" max="2" width="43.50390625" style="0" customWidth="1"/>
    <col min="3" max="3" width="17.50390625" style="0" customWidth="1"/>
    <col min="4" max="4" width="18.50390625" style="0" customWidth="1"/>
  </cols>
  <sheetData>
    <row r="1" spans="1:4" ht="17.25">
      <c r="A1" s="38"/>
      <c r="B1" s="38"/>
      <c r="C1" s="55"/>
      <c r="D1" s="55"/>
    </row>
    <row r="2" spans="1:4" ht="51" customHeight="1">
      <c r="A2" s="38"/>
      <c r="B2" s="38"/>
      <c r="C2" s="56"/>
      <c r="D2" s="56"/>
    </row>
    <row r="3" spans="1:4" ht="75.75" customHeight="1">
      <c r="A3" s="57" t="s">
        <v>180</v>
      </c>
      <c r="B3" s="57"/>
      <c r="C3" s="57"/>
      <c r="D3" s="57"/>
    </row>
    <row r="4" ht="18" hidden="1">
      <c r="A4" s="39"/>
    </row>
    <row r="5" spans="1:4" ht="54.75" customHeight="1">
      <c r="A5" s="40" t="s">
        <v>155</v>
      </c>
      <c r="B5" s="41" t="s">
        <v>156</v>
      </c>
      <c r="C5" s="42" t="s">
        <v>173</v>
      </c>
      <c r="D5" s="42" t="s">
        <v>179</v>
      </c>
    </row>
    <row r="6" spans="1:4" ht="60" customHeight="1">
      <c r="A6" s="43" t="s">
        <v>157</v>
      </c>
      <c r="B6" s="44" t="s">
        <v>158</v>
      </c>
      <c r="C6" s="45">
        <v>3</v>
      </c>
      <c r="D6" s="45">
        <v>2</v>
      </c>
    </row>
    <row r="7" spans="1:4" ht="21.75" customHeight="1">
      <c r="A7" s="43"/>
      <c r="B7" s="44" t="s">
        <v>159</v>
      </c>
      <c r="C7" s="45">
        <v>3</v>
      </c>
      <c r="D7" s="45">
        <v>2</v>
      </c>
    </row>
    <row r="8" spans="1:4" ht="37.5" customHeight="1">
      <c r="A8" s="43" t="s">
        <v>160</v>
      </c>
      <c r="B8" s="44" t="s">
        <v>161</v>
      </c>
      <c r="C8" s="45"/>
      <c r="D8" s="45"/>
    </row>
    <row r="9" spans="1:4" ht="20.25" customHeight="1">
      <c r="A9" s="43"/>
      <c r="B9" s="44" t="s">
        <v>159</v>
      </c>
      <c r="C9" s="45"/>
      <c r="D9" s="45"/>
    </row>
    <row r="10" spans="1:4" ht="36" customHeight="1">
      <c r="A10" s="43" t="s">
        <v>162</v>
      </c>
      <c r="B10" s="44" t="s">
        <v>163</v>
      </c>
      <c r="C10" s="45">
        <v>3</v>
      </c>
      <c r="D10" s="45">
        <v>2</v>
      </c>
    </row>
    <row r="11" spans="1:4" ht="24" customHeight="1">
      <c r="A11" s="43"/>
      <c r="B11" s="44" t="s">
        <v>159</v>
      </c>
      <c r="C11" s="45">
        <v>3</v>
      </c>
      <c r="D11" s="45">
        <v>2</v>
      </c>
    </row>
    <row r="12" spans="1:4" ht="72">
      <c r="A12" s="43" t="s">
        <v>164</v>
      </c>
      <c r="B12" s="44" t="s">
        <v>165</v>
      </c>
      <c r="C12" s="46">
        <v>2073.4</v>
      </c>
      <c r="D12" s="46">
        <v>758.9</v>
      </c>
    </row>
    <row r="13" spans="1:4" ht="21.75" customHeight="1">
      <c r="A13" s="43"/>
      <c r="B13" s="44" t="s">
        <v>159</v>
      </c>
      <c r="C13" s="46">
        <v>2073.4</v>
      </c>
      <c r="D13" s="46">
        <v>758.9</v>
      </c>
    </row>
    <row r="14" spans="1:4" ht="37.5" customHeight="1">
      <c r="A14" s="43" t="s">
        <v>166</v>
      </c>
      <c r="B14" s="44" t="s">
        <v>167</v>
      </c>
      <c r="C14" s="46"/>
      <c r="D14" s="46"/>
    </row>
    <row r="15" spans="1:4" ht="19.5" customHeight="1">
      <c r="A15" s="43"/>
      <c r="B15" s="44" t="s">
        <v>159</v>
      </c>
      <c r="C15" s="46"/>
      <c r="D15" s="46"/>
    </row>
    <row r="16" spans="1:4" ht="37.5" customHeight="1">
      <c r="A16" s="43" t="s">
        <v>168</v>
      </c>
      <c r="B16" s="44" t="s">
        <v>163</v>
      </c>
      <c r="C16" s="46">
        <v>2073.4</v>
      </c>
      <c r="D16" s="46">
        <v>758.9</v>
      </c>
    </row>
    <row r="17" spans="1:4" ht="19.5" customHeight="1">
      <c r="A17" s="43"/>
      <c r="B17" s="44" t="s">
        <v>159</v>
      </c>
      <c r="C17" s="46">
        <v>2073.4</v>
      </c>
      <c r="D17" s="46">
        <v>758.9</v>
      </c>
    </row>
  </sheetData>
  <sheetProtection selectLockedCells="1" selectUnlockedCells="1"/>
  <mergeCells count="3">
    <mergeCell ref="C1:D1"/>
    <mergeCell ref="C2:D2"/>
    <mergeCell ref="A3:D3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ГЛБУХГАЛТЕР</cp:lastModifiedBy>
  <cp:lastPrinted>2019-08-27T06:00:07Z</cp:lastPrinted>
  <dcterms:modified xsi:type="dcterms:W3CDTF">2019-08-27T06:01:07Z</dcterms:modified>
  <cp:category/>
  <cp:version/>
  <cp:contentType/>
  <cp:contentStatus/>
</cp:coreProperties>
</file>