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500" activeTab="0"/>
  </bookViews>
  <sheets>
    <sheet name="Документ (1)" sheetId="1" r:id="rId1"/>
  </sheets>
  <definedNames>
    <definedName name="_xlnm._FilterDatabase" localSheetId="0" hidden="1">'Документ (1)'!$A$8:$I$91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<sst xmlns="http://schemas.openxmlformats.org/spreadsheetml/2006/main" count="345" uniqueCount="118">
  <si>
    <t xml:space="preserve">                                                                                                       Приложение 2</t>
  </si>
  <si>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</si>
  <si>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</si>
  <si>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>Отчет об исполнении бюджета по ведомственной структуре расходов бюджета муниципального образования Пенкинское за 2016 год</t>
  </si>
  <si>
    <t>тыс.рублей</t>
  </si>
  <si>
    <t>Наименование</t>
  </si>
  <si>
    <t>Код главы</t>
  </si>
  <si>
    <t>Код раздела</t>
  </si>
  <si>
    <t>Код подраздела</t>
  </si>
  <si>
    <t>Код целевой статьи</t>
  </si>
  <si>
    <t>Группа вида расхо-дов</t>
  </si>
  <si>
    <t>План сумма на 2016 год</t>
  </si>
  <si>
    <t>Факт сумма на 2016 год</t>
  </si>
  <si>
    <t>% исполнения</t>
  </si>
  <si>
    <t>ИТОГО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</si>
  <si>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</si>
  <si>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</si>
  <si>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</si>
  <si>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</si>
  <si>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Непрограммые расходы органов местного самоуправления</t>
  </si>
  <si>
    <t>99</t>
  </si>
  <si>
    <t>Иные непрограммные расходы</t>
  </si>
  <si>
    <t>99 9</t>
  </si>
  <si>
    <t>Расходы на выплаты по оплате труда главы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</si>
  <si>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0Г110</t>
  </si>
  <si>
    <t>100</t>
  </si>
  <si>
    <t>Расходы на выплаты по оплате труда муниципальных служащих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</si>
  <si>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0А110</t>
  </si>
  <si>
    <t>Расходы на обеспечение фунций муниципальных органов (Закупка товаров, работ, услуг для государственных (муниципальных) нужд)</t>
  </si>
  <si>
    <t>99 9 00 00190</t>
  </si>
  <si>
    <t>200</t>
  </si>
  <si>
    <t>Расходы на обеспечение фунций муниципальных органов (Иные бюджетные ассигнования)</t>
  </si>
  <si>
    <t>800</t>
  </si>
  <si>
    <t>Резервные фонды</t>
  </si>
  <si>
    <t>11</t>
  </si>
  <si>
    <t>Формирование и использование резевных  фондов администрации муниципального образования Сергеихинское (Иные бюджетные ассигнования)</t>
  </si>
  <si>
    <t>99 9 00 22040</t>
  </si>
  <si>
    <t>Расходы на обеспечение функций Избирательной комиссии Владимирской области</t>
  </si>
  <si>
    <t>07</t>
  </si>
  <si>
    <t>94 9 00 00190</t>
  </si>
  <si>
    <t>Иные бюджетные ассигнования</t>
  </si>
  <si>
    <t>Специальные расходы</t>
  </si>
  <si>
    <t>880</t>
  </si>
  <si>
    <t>Резервный фонд</t>
  </si>
  <si>
    <t>Резервные средства</t>
  </si>
  <si>
    <t>870</t>
  </si>
  <si>
    <t>Другие общегосударственные вопросы</t>
  </si>
  <si>
    <t>13</t>
  </si>
  <si>
    <t>Расходы на оплату взносов в ассоциацию "Совет муниципальных образований Владимирской области" (Иные бюджетные ассигнования)</t>
  </si>
  <si>
    <t>99 9 00 22010</t>
  </si>
  <si>
    <t>Расходы на проведение государственных праздников и праздничных дат (Закупка товаров, работ, услуг для государственных (муниципальных) нужд)</t>
  </si>
  <si>
    <t>99 9 00 22020</t>
  </si>
  <si>
    <t>Расходы на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 (Иные бюджетные ассигнования)</t>
  </si>
  <si>
    <t>99 9 00 22030</t>
  </si>
  <si>
    <t>НАЦИОНАЛЬНАЯ ОБОРОНА</t>
  </si>
  <si>
    <t>02</t>
  </si>
  <si>
    <t>Мобилизационная и вневойсковая подготовка</t>
  </si>
  <si>
    <t>03</t>
  </si>
  <si>
    <t>Расходы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</si>
  <si>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99 9 0051180</t>
  </si>
  <si>
    <t>Расходы на осуществление первичного воинского учета на территориях, где отсутствуют военные комиссариаты (Закупка товаров, работ, услуг для государственных (муниципальных) нужд)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</si>
  <si>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</si>
  <si>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</si>
  <si>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10</t>
  </si>
  <si>
    <t>Иные закупки товаров, работ, услуг для обеспечения государственных (муниципальных) нужд)</t>
  </si>
  <si>
    <t>02 0 22 00000</t>
  </si>
  <si>
    <t>Прочая закупка товаров, работ, услуг для обеспечения государственных (муниципальных) нужд)</t>
  </si>
  <si>
    <t>240</t>
  </si>
  <si>
    <t>ЖИЛИЩНО-КОММУНАЛЬНОЕ ХОЗЯЙСТВО</t>
  </si>
  <si>
    <t>05</t>
  </si>
  <si>
    <t>Жилищное хозяйство</t>
  </si>
  <si>
    <t>Уплата взносов на капитальный ремонт общего имущества в некоммерческий фонд Капитального ремонта многоквартирных домов Владимирской области (Закупка товаров, работ, услуг для государственных (муниципальных) нужд)</t>
  </si>
  <si>
    <t>99 9 00 25110</t>
  </si>
  <si>
    <t>Благоустройство</t>
  </si>
  <si>
    <t>03 0 00 22000</t>
  </si>
  <si>
    <t>Расходы по уличному освещению (Закупка товаров, работ, услуг для государственных (муниципальных) нужд)</t>
  </si>
  <si>
    <t>99 9 00 25310</t>
  </si>
  <si>
    <t>Другие вопросы в области жилищно-коммунального хозяйства</t>
  </si>
  <si>
    <t>Расходы на обеспечение деятельности (оказание услуг МУ " УЖКХ Пенкинское"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</si>
  <si>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0Ж590</t>
  </si>
  <si>
    <t>Расходы на обеспечение деятельности (оказание услуг МУ "УЖКХ Пенкинское"(Закупка товаров, работ, услуг для государственных (муниципальных) нужд)</t>
  </si>
  <si>
    <t>Расходы на обеспечение деятельности (оказание услуг МУ "УЖКХ Пенкинское" (Иные бюджетные ассигнования)</t>
  </si>
  <si>
    <t xml:space="preserve">    Обеспечение полномочий по осуществлению земельного контроля за использованием земель поселения в рамках непрограммных расходов органов местного самоуправления (межбюджетные трансферты)</t>
  </si>
  <si>
    <t>9997103</t>
  </si>
  <si>
    <t>000</t>
  </si>
  <si>
    <t>Межбюджетные трасферты</t>
  </si>
  <si>
    <t>9998103</t>
  </si>
  <si>
    <t>500</t>
  </si>
  <si>
    <t>КУЛЬТУРА, КИНЕМАТОГРАФИЯ</t>
  </si>
  <si>
    <t>08</t>
  </si>
  <si>
    <t>Культура</t>
  </si>
  <si>
    <t>Предоставление мер социальной поддержки по оплате жилья и коммунальных услуг отдельным категориям граждан в муниципальной сфере культуры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</si>
  <si>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99 9 00 70230</t>
  </si>
  <si>
    <t>Расходы на обеспечение деятельности (оказание услуг) МУК ДК села Гатиха (Предоставление субсидий бюджетным, автономным учреждениям и иным некоммерческим организациям)</t>
  </si>
  <si>
    <t>99 9 00 0Г590</t>
  </si>
  <si>
    <t>600</t>
  </si>
  <si>
    <t>Расходы на обеспечение деятельности (оказание услуг) МУК ДК деревни Пенкино (Предоставление субсидий бюджетным, автономным учреждениям и иным некоммерческим организациям)</t>
  </si>
  <si>
    <t>99 9 00 0П590</t>
  </si>
  <si>
    <t>СОЦИАЛЬНАЯ ПОЛИТИКА</t>
  </si>
  <si>
    <t>Пенсионное обеспечение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</si>
  <si>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</si>
  <si>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99 9 00 10100</t>
  </si>
  <si>
    <t>300</t>
  </si>
  <si>
    <t>Социальное обеспечение населения</t>
  </si>
  <si>
    <t>Денежное вознаграждение старостам населенных пунктов муниципального образования Сергеихинское (Социальное обеспечение и иные выплаты населению)</t>
  </si>
  <si>
    <t>99 9 00 10200</t>
  </si>
  <si>
    <t>Оказание материальной помощи в целях социальной поддержки населения муниципального образования Пенкинское (Социальное обеспечение и иные выплаты населению)</t>
  </si>
  <si>
    <t>99 9 00 10300</t>
  </si>
  <si>
    <t>ФИЗИЧЕСКАЯ КУЛЬТУРА И СПОРТ</t>
  </si>
  <si>
    <t>Массовый спорт</t>
  </si>
  <si>
    <t>Строительство универсальной спортивной площадки в д. Пенкино (Предоставление субсидий бюджетным, автономным учреждениям и иным некоммерческим организациям)</t>
  </si>
  <si>
    <t>99 9 00 79010</t>
  </si>
  <si>
    <t>СРЕДСТВА МАССОВОЙ ИНФОРМАЦИИ</t>
  </si>
  <si>
    <t>12</t>
  </si>
  <si>
    <t>Периодическая печать и издательства</t>
  </si>
  <si>
    <t>Размещение информации в печатных СМИ, в информационно-телекоммуникационной сети "Интернет" (Закупка товаров, работ, услуг для государственных (муниципальных) нужд)</t>
  </si>
  <si>
    <t>99 9 00 22100</t>
  </si>
  <si>
    <t>от  24.11.2017 №   78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</si>
</sst>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6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9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3" borderId="2" applyNumberFormat="0" applyAlignment="0" applyProtection="0"/>
    <xf numFmtId="0" fontId="42" fillId="34" borderId="3" applyNumberFormat="0" applyAlignment="0" applyProtection="0"/>
    <xf numFmtId="0" fontId="43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50" fillId="36" borderId="0" applyNumberFormat="0" applyBorder="0" applyAlignment="0" applyProtection="0"/>
    <xf numFmtId="0" fontId="51" fillId="37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5" fillId="39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40" borderId="0" xfId="0" applyFill="1" applyAlignment="1">
      <alignment horizontal="center" vertical="center" shrinkToFit="1"/>
    </xf>
    <xf numFmtId="0" fontId="0" fillId="40" borderId="0" xfId="0" applyFill="1" applyAlignment="1">
      <alignment/>
    </xf>
    <xf numFmtId="0" fontId="16" fillId="40" borderId="0" xfId="0" applyFont="1" applyFill="1" applyAlignment="1">
      <alignment horizontal="right" vertical="top"/>
    </xf>
    <xf numFmtId="0" fontId="0" fillId="40" borderId="11" xfId="0" applyFont="1" applyFill="1" applyBorder="1" applyAlignment="1">
      <alignment horizontal="center" vertical="center" wrapText="1"/>
    </xf>
    <xf numFmtId="0" fontId="16" fillId="40" borderId="11" xfId="0" applyFont="1" applyFill="1" applyBorder="1" applyAlignment="1">
      <alignment horizontal="center" wrapText="1"/>
    </xf>
    <xf numFmtId="0" fontId="16" fillId="40" borderId="11" xfId="0" applyFont="1" applyFill="1" applyBorder="1" applyAlignment="1">
      <alignment horizontal="center" vertical="center" wrapText="1"/>
    </xf>
    <xf numFmtId="0" fontId="17" fillId="40" borderId="11" xfId="0" applyFont="1" applyFill="1" applyBorder="1" applyAlignment="1">
      <alignment horizontal="center" vertical="center" wrapText="1"/>
    </xf>
    <xf numFmtId="0" fontId="18" fillId="40" borderId="11" xfId="0" applyFont="1" applyFill="1" applyBorder="1" applyAlignment="1">
      <alignment horizontal="center" vertical="center" shrinkToFit="1"/>
    </xf>
    <xf numFmtId="164" fontId="17" fillId="40" borderId="11" xfId="0" applyNumberFormat="1" applyFont="1" applyFill="1" applyBorder="1" applyAlignment="1">
      <alignment horizontal="center" vertical="center" shrinkToFit="1"/>
    </xf>
    <xf numFmtId="0" fontId="19" fillId="40" borderId="11" xfId="0" applyFont="1" applyFill="1" applyBorder="1" applyAlignment="1">
      <alignment horizontal="left" vertical="top" wrapText="1"/>
    </xf>
    <xf numFmtId="0" fontId="19" fillId="40" borderId="11" xfId="0" applyFont="1" applyFill="1" applyBorder="1" applyAlignment="1">
      <alignment horizontal="center" vertical="top" wrapText="1"/>
    </xf>
    <xf numFmtId="49" fontId="19" fillId="40" borderId="11" xfId="0" applyNumberFormat="1" applyFont="1" applyFill="1" applyBorder="1" applyAlignment="1">
      <alignment horizontal="center" vertical="top" wrapText="1"/>
    </xf>
    <xf numFmtId="164" fontId="19" fillId="40" borderId="11" xfId="0" applyNumberFormat="1" applyFont="1" applyFill="1" applyBorder="1" applyAlignment="1">
      <alignment horizontal="right" vertical="top" shrinkToFit="1"/>
    </xf>
    <xf numFmtId="49" fontId="20" fillId="40" borderId="11" xfId="0" applyNumberFormat="1" applyFont="1" applyFill="1" applyBorder="1" applyAlignment="1">
      <alignment horizontal="center" vertical="top" wrapText="1"/>
    </xf>
    <xf numFmtId="0" fontId="20" fillId="40" borderId="11" xfId="0" applyFont="1" applyFill="1" applyBorder="1" applyAlignment="1">
      <alignment horizontal="left" vertical="top" wrapText="1"/>
    </xf>
    <xf numFmtId="0" fontId="20" fillId="40" borderId="11" xfId="0" applyFont="1" applyFill="1" applyBorder="1" applyAlignment="1">
      <alignment horizontal="center" vertical="top" wrapText="1"/>
    </xf>
    <xf numFmtId="49" fontId="20" fillId="40" borderId="11" xfId="0" applyNumberFormat="1" applyFont="1" applyFill="1" applyBorder="1" applyAlignment="1">
      <alignment horizontal="left" vertical="top" wrapText="1"/>
    </xf>
    <xf numFmtId="164" fontId="20" fillId="40" borderId="11" xfId="0" applyNumberFormat="1" applyFont="1" applyFill="1" applyBorder="1" applyAlignment="1">
      <alignment horizontal="right" vertical="top" shrinkToFit="1"/>
    </xf>
    <xf numFmtId="49" fontId="19" fillId="40" borderId="11" xfId="0" applyNumberFormat="1" applyFont="1" applyFill="1" applyBorder="1" applyAlignment="1">
      <alignment horizontal="left" vertical="top" wrapText="1"/>
    </xf>
    <xf numFmtId="0" fontId="19" fillId="40" borderId="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right"/>
    </xf>
    <xf numFmtId="0" fontId="14" fillId="40" borderId="0" xfId="0" applyFont="1" applyFill="1" applyBorder="1" applyAlignment="1">
      <alignment horizontal="center" wrapText="1"/>
    </xf>
    <xf numFmtId="0" fontId="15" fillId="40" borderId="0" xfId="0" applyFont="1" applyFill="1" applyBorder="1" applyAlignment="1">
      <alignment horizontal="center" vertical="center" wrapText="1"/>
    </xf>
    <xf numFmtId="0" fontId="17" fillId="40" borderId="12" xfId="0" applyFont="1" applyFill="1" applyBorder="1" applyAlignment="1">
      <alignment horizontal="center" vertical="center" shrinkToFi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95"/>
  <sheetViews>
    <sheetView showGridLines="0" showZeros="0" tabSelected="1" zoomScalePageLayoutView="0" workbookViewId="0" topLeftCell="A53">
      <selection activeCell="E4" sqref="E4:I4"/>
    </sheetView>
  </sheetViews>
  <sheetFormatPr defaultColWidth="9.00390625" defaultRowHeight="12.75"/>
  <cols>
    <col min="1" max="1" width="50.375" style="0" customWidth="1"/>
    <col min="2" max="2" width="9.125" style="0" customWidth="1"/>
    <col min="3" max="3" width="10.625" style="0" customWidth="1"/>
    <col min="4" max="4" width="8.75390625" style="0" customWidth="1"/>
    <col min="5" max="5" width="13.375" style="0" customWidth="1"/>
    <col min="6" max="6" width="6.625" style="0" customWidth="1"/>
    <col min="7" max="7" width="12.25390625" style="0" customWidth="1"/>
    <col min="8" max="8" width="12.625" style="0" customWidth="1"/>
    <col min="9" max="9" width="11.625" style="0" customWidth="1"/>
  </cols>
  <sheetData>
    <row r="1" spans="1:9" ht="12.75">
      <c r="A1" s="21"/>
      <c r="B1" s="21"/>
      <c r="C1" s="21"/>
      <c r="D1" s="21"/>
      <c r="E1" s="21" t="s">
        <v>0</v>
      </c>
      <c r="F1" s="21"/>
      <c r="G1" s="21"/>
      <c r="H1" s="21"/>
      <c r="I1" s="21"/>
    </row>
    <row r="2" spans="1:9" ht="12.75">
      <c r="A2" s="21"/>
      <c r="B2" s="21"/>
      <c r="C2" s="21"/>
      <c r="D2" s="21"/>
      <c r="E2" s="21" t="s">
        <v>1</v>
      </c>
      <c r="F2" s="21"/>
      <c r="G2" s="21"/>
      <c r="H2" s="21"/>
      <c r="I2" s="21"/>
    </row>
    <row r="3" spans="1:9" ht="12.75">
      <c r="A3" s="21"/>
      <c r="B3" s="21"/>
      <c r="C3" s="21"/>
      <c r="D3" s="21"/>
      <c r="E3" s="21" t="s">
        <v>2</v>
      </c>
      <c r="F3" s="21"/>
      <c r="G3" s="21"/>
      <c r="H3" s="21"/>
      <c r="I3" s="21"/>
    </row>
    <row r="4" spans="1:9" ht="12.75">
      <c r="A4" s="21"/>
      <c r="B4" s="21"/>
      <c r="C4" s="21"/>
      <c r="D4" s="21"/>
      <c r="E4" s="21" t="s">
        <v>117</v>
      </c>
      <c r="F4" s="21"/>
      <c r="G4" s="21"/>
      <c r="H4" s="21"/>
      <c r="I4" s="21"/>
    </row>
    <row r="5" spans="1:9" ht="42.75" customHeight="1">
      <c r="A5" s="22" t="s">
        <v>3</v>
      </c>
      <c r="B5" s="22"/>
      <c r="C5" s="22"/>
      <c r="D5" s="22"/>
      <c r="E5" s="22"/>
      <c r="F5" s="22"/>
      <c r="G5" s="22"/>
      <c r="H5" s="22"/>
      <c r="I5" s="22"/>
    </row>
    <row r="6" spans="1:9" ht="12.75" customHeight="1">
      <c r="A6" s="23"/>
      <c r="B6" s="23"/>
      <c r="C6" s="23"/>
      <c r="D6" s="23"/>
      <c r="E6" s="23"/>
      <c r="F6" s="23"/>
      <c r="G6" s="23"/>
      <c r="H6" s="23"/>
      <c r="I6" s="23"/>
    </row>
    <row r="7" spans="1:9" ht="12.75">
      <c r="A7" s="1"/>
      <c r="B7" s="1"/>
      <c r="C7" s="1"/>
      <c r="D7" s="2"/>
      <c r="E7" s="2"/>
      <c r="F7" s="2"/>
      <c r="G7" s="2"/>
      <c r="H7" s="2"/>
      <c r="I7" s="3" t="s">
        <v>4</v>
      </c>
    </row>
    <row r="8" spans="1:9" ht="45">
      <c r="A8" s="4" t="s">
        <v>5</v>
      </c>
      <c r="B8" s="4" t="s">
        <v>6</v>
      </c>
      <c r="C8" s="5" t="s">
        <v>7</v>
      </c>
      <c r="D8" s="6" t="s">
        <v>8</v>
      </c>
      <c r="E8" s="6" t="s">
        <v>9</v>
      </c>
      <c r="F8" s="6" t="s">
        <v>10</v>
      </c>
      <c r="G8" s="7" t="s">
        <v>11</v>
      </c>
      <c r="H8" s="7" t="s">
        <v>12</v>
      </c>
      <c r="I8" s="7" t="s">
        <v>13</v>
      </c>
    </row>
    <row r="9" spans="1:9" ht="12.75">
      <c r="A9" s="8">
        <v>1</v>
      </c>
      <c r="B9" s="8">
        <f aca="true" t="shared" si="0" ref="B9:I9">A9+1</f>
        <v>2</v>
      </c>
      <c r="C9" s="8">
        <f t="shared" si="0"/>
        <v>3</v>
      </c>
      <c r="D9" s="8">
        <f t="shared" si="0"/>
        <v>4</v>
      </c>
      <c r="E9" s="8">
        <f t="shared" si="0"/>
        <v>5</v>
      </c>
      <c r="F9" s="8">
        <f t="shared" si="0"/>
        <v>6</v>
      </c>
      <c r="G9" s="8">
        <f t="shared" si="0"/>
        <v>7</v>
      </c>
      <c r="H9" s="8">
        <f t="shared" si="0"/>
        <v>8</v>
      </c>
      <c r="I9" s="8">
        <f t="shared" si="0"/>
        <v>9</v>
      </c>
    </row>
    <row r="10" spans="1:9" ht="12.75">
      <c r="A10" s="24" t="s">
        <v>14</v>
      </c>
      <c r="B10" s="24"/>
      <c r="C10" s="24"/>
      <c r="D10" s="24"/>
      <c r="E10" s="24"/>
      <c r="F10" s="24"/>
      <c r="G10" s="9">
        <f>G11+G36+G42+G46+G64+G71+G82+G87</f>
        <v>8809.699999999999</v>
      </c>
      <c r="H10" s="9">
        <f>H11+H36+H42+H46+H64+H71+H82+H87</f>
        <v>8098.700000000001</v>
      </c>
      <c r="I10" s="9">
        <f aca="true" t="shared" si="1" ref="I10:I34">H10/G10*100</f>
        <v>91.92935060217717</v>
      </c>
    </row>
    <row r="11" spans="1:9" ht="14.25">
      <c r="A11" s="10" t="s">
        <v>15</v>
      </c>
      <c r="B11" s="11">
        <v>803</v>
      </c>
      <c r="C11" s="12" t="s">
        <v>16</v>
      </c>
      <c r="D11" s="12"/>
      <c r="E11" s="12"/>
      <c r="F11" s="12"/>
      <c r="G11" s="13">
        <f>G12+G23+G26+G29</f>
        <v>2657.8</v>
      </c>
      <c r="H11" s="13">
        <f>H12+H23+H26+H29</f>
        <v>2380</v>
      </c>
      <c r="I11" s="9">
        <f t="shared" si="1"/>
        <v>89.54774625630219</v>
      </c>
    </row>
    <row r="12" spans="1:9" ht="57">
      <c r="A12" s="10" t="s">
        <v>17</v>
      </c>
      <c r="B12" s="11">
        <v>803</v>
      </c>
      <c r="C12" s="12" t="s">
        <v>16</v>
      </c>
      <c r="D12" s="12" t="s">
        <v>18</v>
      </c>
      <c r="E12" s="14"/>
      <c r="F12" s="14"/>
      <c r="G12" s="13">
        <f>G13</f>
        <v>2580.8</v>
      </c>
      <c r="H12" s="13">
        <f>H13</f>
        <v>2334.9</v>
      </c>
      <c r="I12" s="9">
        <f t="shared" si="1"/>
        <v>90.47194668319901</v>
      </c>
    </row>
    <row r="13" spans="1:9" ht="30">
      <c r="A13" s="15" t="s">
        <v>19</v>
      </c>
      <c r="B13" s="16">
        <v>803</v>
      </c>
      <c r="C13" s="14" t="s">
        <v>16</v>
      </c>
      <c r="D13" s="14" t="s">
        <v>18</v>
      </c>
      <c r="E13" s="17" t="s">
        <v>20</v>
      </c>
      <c r="F13" s="14"/>
      <c r="G13" s="13">
        <f>G14</f>
        <v>2580.8</v>
      </c>
      <c r="H13" s="13">
        <f>H14</f>
        <v>2334.9</v>
      </c>
      <c r="I13" s="9">
        <f t="shared" si="1"/>
        <v>90.47194668319901</v>
      </c>
    </row>
    <row r="14" spans="1:9" ht="15">
      <c r="A14" s="15" t="s">
        <v>21</v>
      </c>
      <c r="B14" s="16">
        <v>803</v>
      </c>
      <c r="C14" s="14" t="s">
        <v>16</v>
      </c>
      <c r="D14" s="14" t="s">
        <v>18</v>
      </c>
      <c r="E14" s="17" t="s">
        <v>22</v>
      </c>
      <c r="F14" s="14"/>
      <c r="G14" s="13">
        <f>G15+G16+G17+G18</f>
        <v>2580.8</v>
      </c>
      <c r="H14" s="13">
        <f>H15+H16+H17+H18</f>
        <v>2334.9</v>
      </c>
      <c r="I14" s="9">
        <f t="shared" si="1"/>
        <v>90.47194668319901</v>
      </c>
    </row>
    <row r="15" spans="1:9" ht="90">
      <c r="A15" s="15" t="s">
        <v>23</v>
      </c>
      <c r="B15" s="16">
        <v>803</v>
      </c>
      <c r="C15" s="14" t="s">
        <v>16</v>
      </c>
      <c r="D15" s="14" t="s">
        <v>18</v>
      </c>
      <c r="E15" s="14" t="s">
        <v>24</v>
      </c>
      <c r="F15" s="14" t="s">
        <v>25</v>
      </c>
      <c r="G15" s="18">
        <v>855.9</v>
      </c>
      <c r="H15" s="18">
        <v>710.3</v>
      </c>
      <c r="I15" s="9">
        <f t="shared" si="1"/>
        <v>82.98866690033883</v>
      </c>
    </row>
    <row r="16" spans="1:9" ht="105">
      <c r="A16" s="15" t="s">
        <v>26</v>
      </c>
      <c r="B16" s="16">
        <v>803</v>
      </c>
      <c r="C16" s="14" t="s">
        <v>16</v>
      </c>
      <c r="D16" s="14" t="s">
        <v>18</v>
      </c>
      <c r="E16" s="14" t="s">
        <v>27</v>
      </c>
      <c r="F16" s="14" t="s">
        <v>25</v>
      </c>
      <c r="G16" s="18">
        <v>1060.6</v>
      </c>
      <c r="H16" s="18">
        <v>977.8</v>
      </c>
      <c r="I16" s="9">
        <f t="shared" si="1"/>
        <v>92.1930982462757</v>
      </c>
    </row>
    <row r="17" spans="1:9" ht="45">
      <c r="A17" s="15" t="s">
        <v>28</v>
      </c>
      <c r="B17" s="16">
        <v>803</v>
      </c>
      <c r="C17" s="14" t="s">
        <v>16</v>
      </c>
      <c r="D17" s="14" t="s">
        <v>18</v>
      </c>
      <c r="E17" s="14" t="s">
        <v>29</v>
      </c>
      <c r="F17" s="14" t="s">
        <v>30</v>
      </c>
      <c r="G17" s="18">
        <v>531.5</v>
      </c>
      <c r="H17" s="18">
        <v>515</v>
      </c>
      <c r="I17" s="9">
        <f t="shared" si="1"/>
        <v>96.89557855126999</v>
      </c>
    </row>
    <row r="18" spans="1:9" ht="30">
      <c r="A18" s="15" t="s">
        <v>31</v>
      </c>
      <c r="B18" s="16">
        <v>803</v>
      </c>
      <c r="C18" s="14" t="s">
        <v>16</v>
      </c>
      <c r="D18" s="14" t="s">
        <v>18</v>
      </c>
      <c r="E18" s="14" t="s">
        <v>29</v>
      </c>
      <c r="F18" s="14" t="s">
        <v>32</v>
      </c>
      <c r="G18" s="18">
        <v>132.8</v>
      </c>
      <c r="H18" s="18">
        <v>131.8</v>
      </c>
      <c r="I18" s="9">
        <f t="shared" si="1"/>
        <v>99.24698795180723</v>
      </c>
    </row>
    <row r="19" spans="1:9" ht="15" hidden="1">
      <c r="A19" s="10" t="s">
        <v>33</v>
      </c>
      <c r="B19" s="16">
        <v>803</v>
      </c>
      <c r="C19" s="12" t="s">
        <v>16</v>
      </c>
      <c r="D19" s="12" t="s">
        <v>34</v>
      </c>
      <c r="E19" s="14"/>
      <c r="F19" s="14"/>
      <c r="G19" s="13">
        <f aca="true" t="shared" si="2" ref="G19:H21">G20</f>
        <v>0</v>
      </c>
      <c r="H19" s="13">
        <f t="shared" si="2"/>
        <v>0</v>
      </c>
      <c r="I19" s="9" t="e">
        <f t="shared" si="1"/>
        <v>#DIV/0!</v>
      </c>
    </row>
    <row r="20" spans="1:9" ht="30" hidden="1">
      <c r="A20" s="15" t="s">
        <v>19</v>
      </c>
      <c r="B20" s="16">
        <v>803</v>
      </c>
      <c r="C20" s="14" t="s">
        <v>16</v>
      </c>
      <c r="D20" s="14" t="s">
        <v>34</v>
      </c>
      <c r="E20" s="17" t="s">
        <v>20</v>
      </c>
      <c r="F20" s="14"/>
      <c r="G20" s="18">
        <f t="shared" si="2"/>
        <v>0</v>
      </c>
      <c r="H20" s="18">
        <f t="shared" si="2"/>
        <v>0</v>
      </c>
      <c r="I20" s="9" t="e">
        <f t="shared" si="1"/>
        <v>#DIV/0!</v>
      </c>
    </row>
    <row r="21" spans="1:9" ht="15" hidden="1">
      <c r="A21" s="15" t="s">
        <v>21</v>
      </c>
      <c r="B21" s="16">
        <v>803</v>
      </c>
      <c r="C21" s="14" t="s">
        <v>16</v>
      </c>
      <c r="D21" s="14" t="s">
        <v>34</v>
      </c>
      <c r="E21" s="17" t="s">
        <v>22</v>
      </c>
      <c r="F21" s="14"/>
      <c r="G21" s="18">
        <f t="shared" si="2"/>
        <v>0</v>
      </c>
      <c r="H21" s="18">
        <f t="shared" si="2"/>
        <v>0</v>
      </c>
      <c r="I21" s="9" t="e">
        <f t="shared" si="1"/>
        <v>#DIV/0!</v>
      </c>
    </row>
    <row r="22" spans="1:9" ht="45" hidden="1">
      <c r="A22" s="15" t="s">
        <v>35</v>
      </c>
      <c r="B22" s="16">
        <v>803</v>
      </c>
      <c r="C22" s="14" t="s">
        <v>16</v>
      </c>
      <c r="D22" s="14" t="s">
        <v>34</v>
      </c>
      <c r="E22" s="17" t="s">
        <v>36</v>
      </c>
      <c r="F22" s="14" t="s">
        <v>32</v>
      </c>
      <c r="G22" s="18"/>
      <c r="H22" s="18"/>
      <c r="I22" s="9" t="e">
        <f t="shared" si="1"/>
        <v>#DIV/0!</v>
      </c>
    </row>
    <row r="23" spans="1:9" ht="42.75">
      <c r="A23" s="10" t="s">
        <v>37</v>
      </c>
      <c r="B23" s="11">
        <v>803</v>
      </c>
      <c r="C23" s="12" t="s">
        <v>16</v>
      </c>
      <c r="D23" s="12" t="s">
        <v>38</v>
      </c>
      <c r="E23" s="19" t="s">
        <v>39</v>
      </c>
      <c r="F23" s="12"/>
      <c r="G23" s="13">
        <f>G24</f>
        <v>25</v>
      </c>
      <c r="H23" s="13">
        <f>H24</f>
        <v>25</v>
      </c>
      <c r="I23" s="9">
        <f t="shared" si="1"/>
        <v>100</v>
      </c>
    </row>
    <row r="24" spans="1:9" ht="15">
      <c r="A24" s="15" t="s">
        <v>40</v>
      </c>
      <c r="B24" s="16">
        <v>803</v>
      </c>
      <c r="C24" s="14" t="s">
        <v>16</v>
      </c>
      <c r="D24" s="14" t="s">
        <v>38</v>
      </c>
      <c r="E24" s="17" t="s">
        <v>39</v>
      </c>
      <c r="F24" s="14" t="s">
        <v>32</v>
      </c>
      <c r="G24" s="18">
        <f>G25</f>
        <v>25</v>
      </c>
      <c r="H24" s="18">
        <f>H25</f>
        <v>25</v>
      </c>
      <c r="I24" s="9">
        <f t="shared" si="1"/>
        <v>100</v>
      </c>
    </row>
    <row r="25" spans="1:9" ht="15">
      <c r="A25" s="15" t="s">
        <v>41</v>
      </c>
      <c r="B25" s="16">
        <v>803</v>
      </c>
      <c r="C25" s="14" t="s">
        <v>16</v>
      </c>
      <c r="D25" s="14" t="s">
        <v>38</v>
      </c>
      <c r="E25" s="17" t="s">
        <v>39</v>
      </c>
      <c r="F25" s="14" t="s">
        <v>42</v>
      </c>
      <c r="G25" s="18">
        <v>25</v>
      </c>
      <c r="H25" s="18">
        <v>25</v>
      </c>
      <c r="I25" s="9">
        <f t="shared" si="1"/>
        <v>100</v>
      </c>
    </row>
    <row r="26" spans="1:9" ht="28.5">
      <c r="A26" s="10" t="s">
        <v>43</v>
      </c>
      <c r="B26" s="11">
        <v>803</v>
      </c>
      <c r="C26" s="12" t="s">
        <v>16</v>
      </c>
      <c r="D26" s="12" t="s">
        <v>34</v>
      </c>
      <c r="E26" s="19" t="s">
        <v>36</v>
      </c>
      <c r="F26" s="12"/>
      <c r="G26" s="13">
        <f>G27</f>
        <v>20</v>
      </c>
      <c r="H26" s="13">
        <f>H27</f>
        <v>0</v>
      </c>
      <c r="I26" s="9">
        <f t="shared" si="1"/>
        <v>0</v>
      </c>
    </row>
    <row r="27" spans="1:9" ht="15">
      <c r="A27" s="15" t="s">
        <v>40</v>
      </c>
      <c r="B27" s="16">
        <v>803</v>
      </c>
      <c r="C27" s="14" t="s">
        <v>16</v>
      </c>
      <c r="D27" s="14" t="s">
        <v>34</v>
      </c>
      <c r="E27" s="17" t="s">
        <v>36</v>
      </c>
      <c r="F27" s="14" t="s">
        <v>32</v>
      </c>
      <c r="G27" s="18">
        <f>G28</f>
        <v>20</v>
      </c>
      <c r="H27" s="18">
        <f>H28</f>
        <v>0</v>
      </c>
      <c r="I27" s="9">
        <f t="shared" si="1"/>
        <v>0</v>
      </c>
    </row>
    <row r="28" spans="1:9" ht="15">
      <c r="A28" s="15" t="s">
        <v>44</v>
      </c>
      <c r="B28" s="16">
        <v>803</v>
      </c>
      <c r="C28" s="14" t="s">
        <v>16</v>
      </c>
      <c r="D28" s="14" t="s">
        <v>34</v>
      </c>
      <c r="E28" s="17" t="s">
        <v>36</v>
      </c>
      <c r="F28" s="14" t="s">
        <v>45</v>
      </c>
      <c r="G28" s="18">
        <v>20</v>
      </c>
      <c r="H28" s="18">
        <v>0</v>
      </c>
      <c r="I28" s="9">
        <f t="shared" si="1"/>
        <v>0</v>
      </c>
    </row>
    <row r="29" spans="1:9" ht="15">
      <c r="A29" s="10" t="s">
        <v>46</v>
      </c>
      <c r="B29" s="11">
        <v>803</v>
      </c>
      <c r="C29" s="12" t="s">
        <v>16</v>
      </c>
      <c r="D29" s="12" t="s">
        <v>47</v>
      </c>
      <c r="E29" s="14"/>
      <c r="F29" s="14"/>
      <c r="G29" s="13">
        <f>G30</f>
        <v>32</v>
      </c>
      <c r="H29" s="13">
        <f>H30</f>
        <v>20.099999999999998</v>
      </c>
      <c r="I29" s="9">
        <f t="shared" si="1"/>
        <v>62.81249999999999</v>
      </c>
    </row>
    <row r="30" spans="1:9" ht="30">
      <c r="A30" s="15" t="s">
        <v>19</v>
      </c>
      <c r="B30" s="16">
        <v>803</v>
      </c>
      <c r="C30" s="14" t="s">
        <v>16</v>
      </c>
      <c r="D30" s="14" t="s">
        <v>47</v>
      </c>
      <c r="E30" s="17" t="s">
        <v>20</v>
      </c>
      <c r="F30" s="17"/>
      <c r="G30" s="18">
        <f>G31</f>
        <v>32</v>
      </c>
      <c r="H30" s="18">
        <f>H31</f>
        <v>20.099999999999998</v>
      </c>
      <c r="I30" s="9">
        <f t="shared" si="1"/>
        <v>62.81249999999999</v>
      </c>
    </row>
    <row r="31" spans="1:9" ht="15">
      <c r="A31" s="15" t="s">
        <v>21</v>
      </c>
      <c r="B31" s="16">
        <v>803</v>
      </c>
      <c r="C31" s="14" t="s">
        <v>16</v>
      </c>
      <c r="D31" s="14" t="s">
        <v>47</v>
      </c>
      <c r="E31" s="17" t="s">
        <v>22</v>
      </c>
      <c r="F31" s="17"/>
      <c r="G31" s="18">
        <f>G32+G33+G35</f>
        <v>32</v>
      </c>
      <c r="H31" s="18">
        <f>H32+H33</f>
        <v>20.099999999999998</v>
      </c>
      <c r="I31" s="9">
        <f t="shared" si="1"/>
        <v>62.81249999999999</v>
      </c>
    </row>
    <row r="32" spans="1:9" ht="45">
      <c r="A32" s="15" t="s">
        <v>48</v>
      </c>
      <c r="B32" s="16">
        <v>803</v>
      </c>
      <c r="C32" s="14" t="s">
        <v>16</v>
      </c>
      <c r="D32" s="14" t="s">
        <v>47</v>
      </c>
      <c r="E32" s="14" t="s">
        <v>49</v>
      </c>
      <c r="F32" s="14" t="s">
        <v>32</v>
      </c>
      <c r="G32" s="18">
        <v>2</v>
      </c>
      <c r="H32" s="18">
        <v>1.4</v>
      </c>
      <c r="I32" s="9">
        <f t="shared" si="1"/>
        <v>70</v>
      </c>
    </row>
    <row r="33" spans="1:9" ht="43.5" customHeight="1">
      <c r="A33" s="15" t="s">
        <v>50</v>
      </c>
      <c r="B33" s="16">
        <v>803</v>
      </c>
      <c r="C33" s="14" t="s">
        <v>16</v>
      </c>
      <c r="D33" s="14" t="s">
        <v>47</v>
      </c>
      <c r="E33" s="14" t="s">
        <v>51</v>
      </c>
      <c r="F33" s="14" t="s">
        <v>30</v>
      </c>
      <c r="G33" s="18">
        <v>20</v>
      </c>
      <c r="H33" s="18">
        <v>18.7</v>
      </c>
      <c r="I33" s="9">
        <f t="shared" si="1"/>
        <v>93.5</v>
      </c>
    </row>
    <row r="34" spans="1:9" ht="1.5" customHeight="1" hidden="1">
      <c r="A34" s="15" t="s">
        <v>52</v>
      </c>
      <c r="B34" s="16">
        <v>803</v>
      </c>
      <c r="C34" s="14" t="s">
        <v>16</v>
      </c>
      <c r="D34" s="14" t="s">
        <v>47</v>
      </c>
      <c r="E34" s="14" t="s">
        <v>53</v>
      </c>
      <c r="F34" s="14" t="s">
        <v>32</v>
      </c>
      <c r="G34" s="18"/>
      <c r="H34" s="18"/>
      <c r="I34" s="9" t="e">
        <f t="shared" si="1"/>
        <v>#DIV/0!</v>
      </c>
    </row>
    <row r="35" spans="1:9" ht="81.75" customHeight="1">
      <c r="A35" s="15" t="s">
        <v>52</v>
      </c>
      <c r="B35" s="16">
        <v>803</v>
      </c>
      <c r="C35" s="14" t="s">
        <v>16</v>
      </c>
      <c r="D35" s="14" t="s">
        <v>47</v>
      </c>
      <c r="E35" s="14" t="s">
        <v>53</v>
      </c>
      <c r="F35" s="14" t="s">
        <v>32</v>
      </c>
      <c r="G35" s="18">
        <v>10</v>
      </c>
      <c r="H35" s="18"/>
      <c r="I35" s="9"/>
    </row>
    <row r="36" spans="1:9" ht="14.25">
      <c r="A36" s="10" t="s">
        <v>54</v>
      </c>
      <c r="B36" s="11">
        <v>803</v>
      </c>
      <c r="C36" s="12" t="s">
        <v>55</v>
      </c>
      <c r="D36" s="12"/>
      <c r="E36" s="12"/>
      <c r="F36" s="12"/>
      <c r="G36" s="13">
        <f aca="true" t="shared" si="3" ref="G36:H38">G37</f>
        <v>80.6</v>
      </c>
      <c r="H36" s="13">
        <f t="shared" si="3"/>
        <v>80.6</v>
      </c>
      <c r="I36" s="9">
        <f aca="true" t="shared" si="4" ref="I36:I44">H36/G36*100</f>
        <v>100</v>
      </c>
    </row>
    <row r="37" spans="1:9" ht="14.25">
      <c r="A37" s="10" t="s">
        <v>56</v>
      </c>
      <c r="B37" s="11">
        <v>803</v>
      </c>
      <c r="C37" s="12" t="s">
        <v>55</v>
      </c>
      <c r="D37" s="12" t="s">
        <v>57</v>
      </c>
      <c r="E37" s="12"/>
      <c r="F37" s="12"/>
      <c r="G37" s="13">
        <f t="shared" si="3"/>
        <v>80.6</v>
      </c>
      <c r="H37" s="13">
        <f t="shared" si="3"/>
        <v>80.6</v>
      </c>
      <c r="I37" s="9">
        <f t="shared" si="4"/>
        <v>100</v>
      </c>
    </row>
    <row r="38" spans="1:9" ht="30">
      <c r="A38" s="15" t="s">
        <v>19</v>
      </c>
      <c r="B38" s="16">
        <v>803</v>
      </c>
      <c r="C38" s="14" t="s">
        <v>55</v>
      </c>
      <c r="D38" s="14" t="s">
        <v>57</v>
      </c>
      <c r="E38" s="17" t="s">
        <v>20</v>
      </c>
      <c r="F38" s="12"/>
      <c r="G38" s="18">
        <f t="shared" si="3"/>
        <v>80.6</v>
      </c>
      <c r="H38" s="18">
        <f t="shared" si="3"/>
        <v>80.6</v>
      </c>
      <c r="I38" s="9">
        <f t="shared" si="4"/>
        <v>100</v>
      </c>
    </row>
    <row r="39" spans="1:9" ht="15">
      <c r="A39" s="15" t="s">
        <v>21</v>
      </c>
      <c r="B39" s="16">
        <v>803</v>
      </c>
      <c r="C39" s="14" t="s">
        <v>55</v>
      </c>
      <c r="D39" s="14" t="s">
        <v>57</v>
      </c>
      <c r="E39" s="17" t="s">
        <v>22</v>
      </c>
      <c r="F39" s="12"/>
      <c r="G39" s="18">
        <f>G40+G41</f>
        <v>80.6</v>
      </c>
      <c r="H39" s="18">
        <f>H40+H41</f>
        <v>80.6</v>
      </c>
      <c r="I39" s="9">
        <f t="shared" si="4"/>
        <v>100</v>
      </c>
    </row>
    <row r="40" spans="1:9" ht="105">
      <c r="A40" s="15" t="s">
        <v>58</v>
      </c>
      <c r="B40" s="16">
        <v>803</v>
      </c>
      <c r="C40" s="14" t="s">
        <v>55</v>
      </c>
      <c r="D40" s="14" t="s">
        <v>57</v>
      </c>
      <c r="E40" s="14" t="s">
        <v>59</v>
      </c>
      <c r="F40" s="14" t="s">
        <v>25</v>
      </c>
      <c r="G40" s="18">
        <v>63</v>
      </c>
      <c r="H40" s="18">
        <v>63</v>
      </c>
      <c r="I40" s="9">
        <f t="shared" si="4"/>
        <v>100</v>
      </c>
    </row>
    <row r="41" spans="1:9" ht="60">
      <c r="A41" s="15" t="s">
        <v>60</v>
      </c>
      <c r="B41" s="16">
        <v>803</v>
      </c>
      <c r="C41" s="14" t="s">
        <v>55</v>
      </c>
      <c r="D41" s="14" t="s">
        <v>57</v>
      </c>
      <c r="E41" s="14" t="s">
        <v>59</v>
      </c>
      <c r="F41" s="14" t="s">
        <v>30</v>
      </c>
      <c r="G41" s="18">
        <v>17.6</v>
      </c>
      <c r="H41" s="18">
        <v>17.6</v>
      </c>
      <c r="I41" s="9">
        <f t="shared" si="4"/>
        <v>100</v>
      </c>
    </row>
    <row r="42" spans="1:9" ht="28.5">
      <c r="A42" s="10" t="s">
        <v>61</v>
      </c>
      <c r="B42" s="11">
        <v>803</v>
      </c>
      <c r="C42" s="12" t="s">
        <v>57</v>
      </c>
      <c r="D42" s="12"/>
      <c r="E42" s="12"/>
      <c r="F42" s="12"/>
      <c r="G42" s="13">
        <f aca="true" t="shared" si="5" ref="G42:H44">G43</f>
        <v>20</v>
      </c>
      <c r="H42" s="13">
        <f t="shared" si="5"/>
        <v>0</v>
      </c>
      <c r="I42" s="9">
        <f t="shared" si="4"/>
        <v>0</v>
      </c>
    </row>
    <row r="43" spans="1:9" ht="42.75">
      <c r="A43" s="10" t="s">
        <v>62</v>
      </c>
      <c r="B43" s="11">
        <v>803</v>
      </c>
      <c r="C43" s="12" t="s">
        <v>57</v>
      </c>
      <c r="D43" s="12" t="s">
        <v>63</v>
      </c>
      <c r="E43" s="12"/>
      <c r="F43" s="12"/>
      <c r="G43" s="13">
        <f t="shared" si="5"/>
        <v>20</v>
      </c>
      <c r="H43" s="13">
        <f t="shared" si="5"/>
        <v>0</v>
      </c>
      <c r="I43" s="9">
        <f t="shared" si="4"/>
        <v>0</v>
      </c>
    </row>
    <row r="44" spans="1:9" ht="30">
      <c r="A44" s="15" t="s">
        <v>64</v>
      </c>
      <c r="B44" s="16">
        <v>803</v>
      </c>
      <c r="C44" s="14" t="s">
        <v>57</v>
      </c>
      <c r="D44" s="14" t="s">
        <v>63</v>
      </c>
      <c r="E44" s="14" t="s">
        <v>65</v>
      </c>
      <c r="F44" s="14" t="s">
        <v>30</v>
      </c>
      <c r="G44" s="18">
        <f t="shared" si="5"/>
        <v>20</v>
      </c>
      <c r="H44" s="18">
        <f t="shared" si="5"/>
        <v>0</v>
      </c>
      <c r="I44" s="9">
        <f t="shared" si="4"/>
        <v>0</v>
      </c>
    </row>
    <row r="45" spans="1:9" ht="45">
      <c r="A45" s="15" t="s">
        <v>66</v>
      </c>
      <c r="B45" s="16">
        <v>803</v>
      </c>
      <c r="C45" s="14" t="s">
        <v>57</v>
      </c>
      <c r="D45" s="14" t="s">
        <v>63</v>
      </c>
      <c r="E45" s="14" t="s">
        <v>65</v>
      </c>
      <c r="F45" s="14" t="s">
        <v>67</v>
      </c>
      <c r="G45" s="18">
        <v>20</v>
      </c>
      <c r="H45" s="18"/>
      <c r="I45" s="9"/>
    </row>
    <row r="46" spans="1:9" ht="18" customHeight="1">
      <c r="A46" s="10" t="s">
        <v>68</v>
      </c>
      <c r="B46" s="11">
        <v>803</v>
      </c>
      <c r="C46" s="12" t="s">
        <v>69</v>
      </c>
      <c r="D46" s="12"/>
      <c r="E46" s="12"/>
      <c r="F46" s="12"/>
      <c r="G46" s="13">
        <f>G47+G51+G56</f>
        <v>4343</v>
      </c>
      <c r="H46" s="13">
        <f>H47+H51+H56</f>
        <v>4179.6</v>
      </c>
      <c r="I46" s="9">
        <f aca="true" t="shared" si="6" ref="I46:I51">H46/G46*100</f>
        <v>96.23762376237624</v>
      </c>
    </row>
    <row r="47" spans="1:9" ht="14.25">
      <c r="A47" s="10" t="s">
        <v>70</v>
      </c>
      <c r="B47" s="11">
        <v>803</v>
      </c>
      <c r="C47" s="12" t="s">
        <v>69</v>
      </c>
      <c r="D47" s="12" t="s">
        <v>16</v>
      </c>
      <c r="E47" s="12"/>
      <c r="F47" s="12"/>
      <c r="G47" s="13">
        <f aca="true" t="shared" si="7" ref="G47:H49">G48</f>
        <v>50</v>
      </c>
      <c r="H47" s="13">
        <f t="shared" si="7"/>
        <v>41.2</v>
      </c>
      <c r="I47" s="9">
        <f t="shared" si="6"/>
        <v>82.4</v>
      </c>
    </row>
    <row r="48" spans="1:9" ht="30">
      <c r="A48" s="15" t="s">
        <v>19</v>
      </c>
      <c r="B48" s="16">
        <v>803</v>
      </c>
      <c r="C48" s="14" t="s">
        <v>69</v>
      </c>
      <c r="D48" s="14" t="s">
        <v>16</v>
      </c>
      <c r="E48" s="17" t="s">
        <v>20</v>
      </c>
      <c r="F48" s="14"/>
      <c r="G48" s="18">
        <f t="shared" si="7"/>
        <v>50</v>
      </c>
      <c r="H48" s="18">
        <f t="shared" si="7"/>
        <v>41.2</v>
      </c>
      <c r="I48" s="9">
        <f t="shared" si="6"/>
        <v>82.4</v>
      </c>
    </row>
    <row r="49" spans="1:9" ht="15">
      <c r="A49" s="15" t="s">
        <v>21</v>
      </c>
      <c r="B49" s="16">
        <v>803</v>
      </c>
      <c r="C49" s="14" t="s">
        <v>69</v>
      </c>
      <c r="D49" s="14" t="s">
        <v>16</v>
      </c>
      <c r="E49" s="17" t="s">
        <v>22</v>
      </c>
      <c r="F49" s="14"/>
      <c r="G49" s="18">
        <f t="shared" si="7"/>
        <v>50</v>
      </c>
      <c r="H49" s="18">
        <f t="shared" si="7"/>
        <v>41.2</v>
      </c>
      <c r="I49" s="9">
        <f t="shared" si="6"/>
        <v>82.4</v>
      </c>
    </row>
    <row r="50" spans="1:9" ht="75">
      <c r="A50" s="15" t="s">
        <v>71</v>
      </c>
      <c r="B50" s="16">
        <v>803</v>
      </c>
      <c r="C50" s="14" t="s">
        <v>69</v>
      </c>
      <c r="D50" s="14" t="s">
        <v>16</v>
      </c>
      <c r="E50" s="17" t="s">
        <v>72</v>
      </c>
      <c r="F50" s="14" t="s">
        <v>30</v>
      </c>
      <c r="G50" s="18">
        <v>50</v>
      </c>
      <c r="H50" s="18">
        <v>41.2</v>
      </c>
      <c r="I50" s="9">
        <f t="shared" si="6"/>
        <v>82.4</v>
      </c>
    </row>
    <row r="51" spans="1:9" ht="15">
      <c r="A51" s="10" t="s">
        <v>73</v>
      </c>
      <c r="B51" s="16">
        <v>803</v>
      </c>
      <c r="C51" s="12" t="s">
        <v>69</v>
      </c>
      <c r="D51" s="12" t="s">
        <v>57</v>
      </c>
      <c r="E51" s="14"/>
      <c r="F51" s="14"/>
      <c r="G51" s="13">
        <f>G52+G53</f>
        <v>959.6</v>
      </c>
      <c r="H51" s="13">
        <f>H53</f>
        <v>895.4</v>
      </c>
      <c r="I51" s="9">
        <f t="shared" si="6"/>
        <v>93.30971238015839</v>
      </c>
    </row>
    <row r="52" spans="1:9" ht="45">
      <c r="A52" s="15" t="s">
        <v>66</v>
      </c>
      <c r="B52" s="16">
        <v>803</v>
      </c>
      <c r="C52" s="14" t="s">
        <v>69</v>
      </c>
      <c r="D52" s="14" t="s">
        <v>57</v>
      </c>
      <c r="E52" s="17" t="s">
        <v>74</v>
      </c>
      <c r="F52" s="14" t="s">
        <v>30</v>
      </c>
      <c r="G52" s="18">
        <v>50</v>
      </c>
      <c r="H52" s="18"/>
      <c r="I52" s="9"/>
    </row>
    <row r="53" spans="1:9" ht="30">
      <c r="A53" s="15" t="s">
        <v>19</v>
      </c>
      <c r="B53" s="16">
        <v>803</v>
      </c>
      <c r="C53" s="14" t="s">
        <v>69</v>
      </c>
      <c r="D53" s="14" t="s">
        <v>57</v>
      </c>
      <c r="E53" s="17" t="s">
        <v>20</v>
      </c>
      <c r="F53" s="14"/>
      <c r="G53" s="18">
        <f>G54</f>
        <v>909.6</v>
      </c>
      <c r="H53" s="18">
        <f>H54</f>
        <v>895.4</v>
      </c>
      <c r="I53" s="9">
        <f aca="true" t="shared" si="8" ref="I53:I91">H53/G53*100</f>
        <v>98.43887423043095</v>
      </c>
    </row>
    <row r="54" spans="1:9" ht="15">
      <c r="A54" s="15" t="s">
        <v>21</v>
      </c>
      <c r="B54" s="16">
        <v>803</v>
      </c>
      <c r="C54" s="14" t="s">
        <v>69</v>
      </c>
      <c r="D54" s="14" t="s">
        <v>57</v>
      </c>
      <c r="E54" s="17" t="s">
        <v>22</v>
      </c>
      <c r="F54" s="14"/>
      <c r="G54" s="18">
        <f>G55</f>
        <v>909.6</v>
      </c>
      <c r="H54" s="18">
        <f>H55</f>
        <v>895.4</v>
      </c>
      <c r="I54" s="9">
        <f t="shared" si="8"/>
        <v>98.43887423043095</v>
      </c>
    </row>
    <row r="55" spans="1:9" ht="45">
      <c r="A55" s="15" t="s">
        <v>75</v>
      </c>
      <c r="B55" s="16">
        <v>803</v>
      </c>
      <c r="C55" s="14" t="s">
        <v>69</v>
      </c>
      <c r="D55" s="14" t="s">
        <v>57</v>
      </c>
      <c r="E55" s="14" t="s">
        <v>76</v>
      </c>
      <c r="F55" s="14" t="s">
        <v>30</v>
      </c>
      <c r="G55" s="18">
        <v>909.6</v>
      </c>
      <c r="H55" s="18">
        <v>895.4</v>
      </c>
      <c r="I55" s="9">
        <f t="shared" si="8"/>
        <v>98.43887423043095</v>
      </c>
    </row>
    <row r="56" spans="1:9" ht="28.5">
      <c r="A56" s="10" t="s">
        <v>77</v>
      </c>
      <c r="B56" s="11">
        <v>803</v>
      </c>
      <c r="C56" s="12" t="s">
        <v>69</v>
      </c>
      <c r="D56" s="12" t="s">
        <v>69</v>
      </c>
      <c r="E56" s="12"/>
      <c r="F56" s="12"/>
      <c r="G56" s="13">
        <f>G57</f>
        <v>3333.3999999999996</v>
      </c>
      <c r="H56" s="13">
        <f>H57</f>
        <v>3243</v>
      </c>
      <c r="I56" s="9">
        <f t="shared" si="8"/>
        <v>97.28805423891524</v>
      </c>
    </row>
    <row r="57" spans="1:9" ht="30">
      <c r="A57" s="15" t="s">
        <v>19</v>
      </c>
      <c r="B57" s="16">
        <v>803</v>
      </c>
      <c r="C57" s="14" t="s">
        <v>69</v>
      </c>
      <c r="D57" s="14" t="s">
        <v>69</v>
      </c>
      <c r="E57" s="17" t="s">
        <v>20</v>
      </c>
      <c r="F57" s="12"/>
      <c r="G57" s="18">
        <f>G58</f>
        <v>3333.3999999999996</v>
      </c>
      <c r="H57" s="18">
        <f>H58</f>
        <v>3243</v>
      </c>
      <c r="I57" s="9">
        <f t="shared" si="8"/>
        <v>97.28805423891524</v>
      </c>
    </row>
    <row r="58" spans="1:9" ht="15">
      <c r="A58" s="15" t="s">
        <v>21</v>
      </c>
      <c r="B58" s="16">
        <v>803</v>
      </c>
      <c r="C58" s="14" t="s">
        <v>69</v>
      </c>
      <c r="D58" s="14" t="s">
        <v>69</v>
      </c>
      <c r="E58" s="17" t="s">
        <v>22</v>
      </c>
      <c r="F58" s="12"/>
      <c r="G58" s="18">
        <f>G59+G60+G61</f>
        <v>3333.3999999999996</v>
      </c>
      <c r="H58" s="18">
        <f>H59+H60+H61</f>
        <v>3243</v>
      </c>
      <c r="I58" s="9">
        <f t="shared" si="8"/>
        <v>97.28805423891524</v>
      </c>
    </row>
    <row r="59" spans="1:9" ht="91.5" customHeight="1">
      <c r="A59" s="15" t="s">
        <v>78</v>
      </c>
      <c r="B59" s="16">
        <v>803</v>
      </c>
      <c r="C59" s="14" t="s">
        <v>69</v>
      </c>
      <c r="D59" s="14" t="s">
        <v>69</v>
      </c>
      <c r="E59" s="14" t="s">
        <v>79</v>
      </c>
      <c r="F59" s="14" t="s">
        <v>25</v>
      </c>
      <c r="G59" s="18">
        <v>1807.6</v>
      </c>
      <c r="H59" s="18">
        <v>1724.7</v>
      </c>
      <c r="I59" s="9">
        <f t="shared" si="8"/>
        <v>95.41380836468247</v>
      </c>
    </row>
    <row r="60" spans="1:9" ht="46.5" customHeight="1">
      <c r="A60" s="15" t="s">
        <v>80</v>
      </c>
      <c r="B60" s="16">
        <v>803</v>
      </c>
      <c r="C60" s="14" t="s">
        <v>69</v>
      </c>
      <c r="D60" s="14" t="s">
        <v>69</v>
      </c>
      <c r="E60" s="14" t="s">
        <v>79</v>
      </c>
      <c r="F60" s="14" t="s">
        <v>30</v>
      </c>
      <c r="G60" s="18">
        <v>1485.3</v>
      </c>
      <c r="H60" s="18">
        <v>1479.5</v>
      </c>
      <c r="I60" s="9">
        <f t="shared" si="8"/>
        <v>99.60950649700398</v>
      </c>
    </row>
    <row r="61" spans="1:9" ht="45">
      <c r="A61" s="15" t="s">
        <v>81</v>
      </c>
      <c r="B61" s="16">
        <v>803</v>
      </c>
      <c r="C61" s="14" t="s">
        <v>69</v>
      </c>
      <c r="D61" s="14" t="s">
        <v>69</v>
      </c>
      <c r="E61" s="14" t="s">
        <v>79</v>
      </c>
      <c r="F61" s="14" t="s">
        <v>32</v>
      </c>
      <c r="G61" s="18">
        <v>40.5</v>
      </c>
      <c r="H61" s="18">
        <v>38.8</v>
      </c>
      <c r="I61" s="9">
        <f t="shared" si="8"/>
        <v>95.80246913580245</v>
      </c>
    </row>
    <row r="62" spans="1:9" ht="75" hidden="1">
      <c r="A62" s="15" t="s">
        <v>82</v>
      </c>
      <c r="B62" s="11">
        <v>803</v>
      </c>
      <c r="C62" s="14" t="s">
        <v>69</v>
      </c>
      <c r="D62" s="14" t="s">
        <v>69</v>
      </c>
      <c r="E62" s="14" t="s">
        <v>83</v>
      </c>
      <c r="F62" s="14" t="s">
        <v>84</v>
      </c>
      <c r="G62" s="18">
        <f>G63</f>
        <v>0</v>
      </c>
      <c r="H62" s="18">
        <f>H63</f>
        <v>0</v>
      </c>
      <c r="I62" s="9" t="e">
        <f t="shared" si="8"/>
        <v>#DIV/0!</v>
      </c>
    </row>
    <row r="63" spans="1:9" ht="15" hidden="1">
      <c r="A63" s="15" t="s">
        <v>85</v>
      </c>
      <c r="B63" s="11">
        <v>803</v>
      </c>
      <c r="C63" s="14" t="s">
        <v>69</v>
      </c>
      <c r="D63" s="14" t="s">
        <v>69</v>
      </c>
      <c r="E63" s="14" t="s">
        <v>86</v>
      </c>
      <c r="F63" s="14" t="s">
        <v>87</v>
      </c>
      <c r="G63" s="18">
        <v>0</v>
      </c>
      <c r="H63" s="18">
        <v>0</v>
      </c>
      <c r="I63" s="9" t="e">
        <f t="shared" si="8"/>
        <v>#DIV/0!</v>
      </c>
    </row>
    <row r="64" spans="1:9" ht="14.25">
      <c r="A64" s="10" t="s">
        <v>88</v>
      </c>
      <c r="B64" s="11">
        <v>803</v>
      </c>
      <c r="C64" s="12" t="s">
        <v>89</v>
      </c>
      <c r="D64" s="12"/>
      <c r="E64" s="12"/>
      <c r="F64" s="12"/>
      <c r="G64" s="13">
        <f aca="true" t="shared" si="9" ref="G64:H66">G65</f>
        <v>1444.8</v>
      </c>
      <c r="H64" s="13">
        <f t="shared" si="9"/>
        <v>1286.5</v>
      </c>
      <c r="I64" s="9">
        <f t="shared" si="8"/>
        <v>89.04346622369879</v>
      </c>
    </row>
    <row r="65" spans="1:9" ht="14.25">
      <c r="A65" s="10" t="s">
        <v>90</v>
      </c>
      <c r="B65" s="11">
        <v>803</v>
      </c>
      <c r="C65" s="12" t="s">
        <v>89</v>
      </c>
      <c r="D65" s="12" t="s">
        <v>16</v>
      </c>
      <c r="E65" s="12"/>
      <c r="F65" s="12"/>
      <c r="G65" s="13">
        <f t="shared" si="9"/>
        <v>1444.8</v>
      </c>
      <c r="H65" s="13">
        <f t="shared" si="9"/>
        <v>1286.5</v>
      </c>
      <c r="I65" s="9">
        <f t="shared" si="8"/>
        <v>89.04346622369879</v>
      </c>
    </row>
    <row r="66" spans="1:9" ht="30">
      <c r="A66" s="15" t="s">
        <v>19</v>
      </c>
      <c r="B66" s="16">
        <v>803</v>
      </c>
      <c r="C66" s="14" t="s">
        <v>89</v>
      </c>
      <c r="D66" s="14" t="s">
        <v>16</v>
      </c>
      <c r="E66" s="17" t="s">
        <v>20</v>
      </c>
      <c r="F66" s="12"/>
      <c r="G66" s="18">
        <f t="shared" si="9"/>
        <v>1444.8</v>
      </c>
      <c r="H66" s="18">
        <f t="shared" si="9"/>
        <v>1286.5</v>
      </c>
      <c r="I66" s="9">
        <f t="shared" si="8"/>
        <v>89.04346622369879</v>
      </c>
    </row>
    <row r="67" spans="1:9" ht="15">
      <c r="A67" s="15" t="s">
        <v>21</v>
      </c>
      <c r="B67" s="16">
        <v>803</v>
      </c>
      <c r="C67" s="14" t="s">
        <v>89</v>
      </c>
      <c r="D67" s="14" t="s">
        <v>16</v>
      </c>
      <c r="E67" s="17" t="s">
        <v>22</v>
      </c>
      <c r="F67" s="12"/>
      <c r="G67" s="18">
        <f>G68+G69+G70</f>
        <v>1444.8</v>
      </c>
      <c r="H67" s="18">
        <f>H68+H69+H70</f>
        <v>1286.5</v>
      </c>
      <c r="I67" s="9">
        <f t="shared" si="8"/>
        <v>89.04346622369879</v>
      </c>
    </row>
    <row r="68" spans="1:9" ht="121.5" customHeight="1">
      <c r="A68" s="15" t="s">
        <v>91</v>
      </c>
      <c r="B68" s="16">
        <v>803</v>
      </c>
      <c r="C68" s="14" t="s">
        <v>89</v>
      </c>
      <c r="D68" s="14" t="s">
        <v>16</v>
      </c>
      <c r="E68" s="14" t="s">
        <v>92</v>
      </c>
      <c r="F68" s="14" t="s">
        <v>25</v>
      </c>
      <c r="G68" s="18">
        <v>65.8</v>
      </c>
      <c r="H68" s="18">
        <v>65.8</v>
      </c>
      <c r="I68" s="9">
        <f t="shared" si="8"/>
        <v>100</v>
      </c>
    </row>
    <row r="69" spans="1:9" ht="60">
      <c r="A69" s="15" t="s">
        <v>93</v>
      </c>
      <c r="B69" s="16">
        <v>803</v>
      </c>
      <c r="C69" s="14" t="s">
        <v>89</v>
      </c>
      <c r="D69" s="14" t="s">
        <v>16</v>
      </c>
      <c r="E69" s="14" t="s">
        <v>94</v>
      </c>
      <c r="F69" s="14" t="s">
        <v>95</v>
      </c>
      <c r="G69" s="18">
        <v>636.9</v>
      </c>
      <c r="H69" s="18">
        <v>519</v>
      </c>
      <c r="I69" s="9">
        <f t="shared" si="8"/>
        <v>81.4884597268017</v>
      </c>
    </row>
    <row r="70" spans="1:9" ht="60">
      <c r="A70" s="15" t="s">
        <v>96</v>
      </c>
      <c r="B70" s="16">
        <v>803</v>
      </c>
      <c r="C70" s="14" t="s">
        <v>89</v>
      </c>
      <c r="D70" s="14" t="s">
        <v>16</v>
      </c>
      <c r="E70" s="14" t="s">
        <v>97</v>
      </c>
      <c r="F70" s="14" t="s">
        <v>95</v>
      </c>
      <c r="G70" s="18">
        <v>742.1</v>
      </c>
      <c r="H70" s="18">
        <v>701.7</v>
      </c>
      <c r="I70" s="9">
        <f t="shared" si="8"/>
        <v>94.55598975879262</v>
      </c>
    </row>
    <row r="71" spans="1:9" ht="14.25">
      <c r="A71" s="10" t="s">
        <v>98</v>
      </c>
      <c r="B71" s="11">
        <v>803</v>
      </c>
      <c r="C71" s="12" t="s">
        <v>63</v>
      </c>
      <c r="D71" s="12"/>
      <c r="E71" s="12"/>
      <c r="F71" s="12"/>
      <c r="G71" s="13">
        <f>G72+G76</f>
        <v>128</v>
      </c>
      <c r="H71" s="13">
        <f>H72+H76</f>
        <v>36.5</v>
      </c>
      <c r="I71" s="9">
        <f t="shared" si="8"/>
        <v>28.515625</v>
      </c>
    </row>
    <row r="72" spans="1:9" ht="14.25">
      <c r="A72" s="10" t="s">
        <v>99</v>
      </c>
      <c r="B72" s="11">
        <v>803</v>
      </c>
      <c r="C72" s="12" t="s">
        <v>63</v>
      </c>
      <c r="D72" s="12" t="s">
        <v>16</v>
      </c>
      <c r="E72" s="12"/>
      <c r="F72" s="12"/>
      <c r="G72" s="13">
        <f aca="true" t="shared" si="10" ref="G72:H74">G73</f>
        <v>48</v>
      </c>
      <c r="H72" s="13">
        <f t="shared" si="10"/>
        <v>31.5</v>
      </c>
      <c r="I72" s="9">
        <f t="shared" si="8"/>
        <v>65.625</v>
      </c>
    </row>
    <row r="73" spans="1:9" ht="30">
      <c r="A73" s="15" t="s">
        <v>19</v>
      </c>
      <c r="B73" s="16">
        <v>803</v>
      </c>
      <c r="C73" s="14" t="s">
        <v>63</v>
      </c>
      <c r="D73" s="14" t="s">
        <v>16</v>
      </c>
      <c r="E73" s="17" t="s">
        <v>20</v>
      </c>
      <c r="F73" s="12"/>
      <c r="G73" s="18">
        <f t="shared" si="10"/>
        <v>48</v>
      </c>
      <c r="H73" s="18">
        <f t="shared" si="10"/>
        <v>31.5</v>
      </c>
      <c r="I73" s="9">
        <f t="shared" si="8"/>
        <v>65.625</v>
      </c>
    </row>
    <row r="74" spans="1:9" ht="15">
      <c r="A74" s="15" t="s">
        <v>21</v>
      </c>
      <c r="B74" s="16">
        <v>803</v>
      </c>
      <c r="C74" s="14" t="s">
        <v>63</v>
      </c>
      <c r="D74" s="14" t="s">
        <v>16</v>
      </c>
      <c r="E74" s="17" t="s">
        <v>22</v>
      </c>
      <c r="F74" s="12"/>
      <c r="G74" s="18">
        <f t="shared" si="10"/>
        <v>48</v>
      </c>
      <c r="H74" s="18">
        <f t="shared" si="10"/>
        <v>31.5</v>
      </c>
      <c r="I74" s="9">
        <f t="shared" si="8"/>
        <v>65.625</v>
      </c>
    </row>
    <row r="75" spans="1:9" ht="48" customHeight="1">
      <c r="A75" s="15" t="s">
        <v>100</v>
      </c>
      <c r="B75" s="16">
        <v>803</v>
      </c>
      <c r="C75" s="14" t="s">
        <v>63</v>
      </c>
      <c r="D75" s="14" t="s">
        <v>16</v>
      </c>
      <c r="E75" s="14" t="s">
        <v>101</v>
      </c>
      <c r="F75" s="14" t="s">
        <v>102</v>
      </c>
      <c r="G75" s="18">
        <v>48</v>
      </c>
      <c r="H75" s="18">
        <v>31.5</v>
      </c>
      <c r="I75" s="9">
        <f t="shared" si="8"/>
        <v>65.625</v>
      </c>
    </row>
    <row r="76" spans="1:9" ht="14.25">
      <c r="A76" s="10" t="s">
        <v>103</v>
      </c>
      <c r="B76" s="11">
        <v>803</v>
      </c>
      <c r="C76" s="12" t="s">
        <v>63</v>
      </c>
      <c r="D76" s="12" t="s">
        <v>57</v>
      </c>
      <c r="E76" s="12"/>
      <c r="F76" s="12"/>
      <c r="G76" s="13">
        <f>G77</f>
        <v>80</v>
      </c>
      <c r="H76" s="13">
        <f>H77</f>
        <v>5</v>
      </c>
      <c r="I76" s="9">
        <f t="shared" si="8"/>
        <v>6.25</v>
      </c>
    </row>
    <row r="77" spans="1:9" ht="30">
      <c r="A77" s="15" t="s">
        <v>19</v>
      </c>
      <c r="B77" s="16">
        <v>803</v>
      </c>
      <c r="C77" s="14" t="s">
        <v>63</v>
      </c>
      <c r="D77" s="14" t="s">
        <v>57</v>
      </c>
      <c r="E77" s="17" t="s">
        <v>20</v>
      </c>
      <c r="F77" s="12"/>
      <c r="G77" s="18">
        <f>G78</f>
        <v>80</v>
      </c>
      <c r="H77" s="18">
        <f>H78</f>
        <v>5</v>
      </c>
      <c r="I77" s="9">
        <f t="shared" si="8"/>
        <v>6.25</v>
      </c>
    </row>
    <row r="78" spans="1:9" ht="15">
      <c r="A78" s="15" t="s">
        <v>21</v>
      </c>
      <c r="B78" s="16">
        <v>803</v>
      </c>
      <c r="C78" s="14" t="s">
        <v>63</v>
      </c>
      <c r="D78" s="14" t="s">
        <v>57</v>
      </c>
      <c r="E78" s="17" t="s">
        <v>22</v>
      </c>
      <c r="F78" s="12"/>
      <c r="G78" s="18">
        <f>G80+G81</f>
        <v>80</v>
      </c>
      <c r="H78" s="18">
        <f>H80+H81</f>
        <v>5</v>
      </c>
      <c r="I78" s="9">
        <f t="shared" si="8"/>
        <v>6.25</v>
      </c>
    </row>
    <row r="79" spans="1:9" ht="47.25" customHeight="1" hidden="1">
      <c r="A79" s="15" t="s">
        <v>104</v>
      </c>
      <c r="B79" s="16">
        <v>803</v>
      </c>
      <c r="C79" s="14" t="s">
        <v>63</v>
      </c>
      <c r="D79" s="14" t="s">
        <v>57</v>
      </c>
      <c r="E79" s="14" t="s">
        <v>105</v>
      </c>
      <c r="F79" s="14" t="s">
        <v>102</v>
      </c>
      <c r="G79" s="18"/>
      <c r="H79" s="18"/>
      <c r="I79" s="9" t="e">
        <f t="shared" si="8"/>
        <v>#DIV/0!</v>
      </c>
    </row>
    <row r="80" spans="1:9" ht="47.25" customHeight="1">
      <c r="A80" s="15" t="s">
        <v>106</v>
      </c>
      <c r="B80" s="16">
        <v>803</v>
      </c>
      <c r="C80" s="14" t="s">
        <v>63</v>
      </c>
      <c r="D80" s="14" t="s">
        <v>57</v>
      </c>
      <c r="E80" s="14" t="s">
        <v>105</v>
      </c>
      <c r="F80" s="14" t="s">
        <v>102</v>
      </c>
      <c r="G80" s="18">
        <v>50</v>
      </c>
      <c r="H80" s="18">
        <v>5</v>
      </c>
      <c r="I80" s="9">
        <f t="shared" si="8"/>
        <v>10</v>
      </c>
    </row>
    <row r="81" spans="1:9" ht="45">
      <c r="A81" s="15" t="s">
        <v>66</v>
      </c>
      <c r="B81" s="16">
        <v>803</v>
      </c>
      <c r="C81" s="14" t="s">
        <v>63</v>
      </c>
      <c r="D81" s="14" t="s">
        <v>57</v>
      </c>
      <c r="E81" s="14" t="s">
        <v>107</v>
      </c>
      <c r="F81" s="14" t="s">
        <v>102</v>
      </c>
      <c r="G81" s="18">
        <v>30</v>
      </c>
      <c r="H81" s="18">
        <v>0</v>
      </c>
      <c r="I81" s="9">
        <f t="shared" si="8"/>
        <v>0</v>
      </c>
    </row>
    <row r="82" spans="1:9" ht="14.25">
      <c r="A82" s="10" t="s">
        <v>108</v>
      </c>
      <c r="B82" s="11">
        <v>803</v>
      </c>
      <c r="C82" s="12" t="s">
        <v>34</v>
      </c>
      <c r="D82" s="12"/>
      <c r="E82" s="12"/>
      <c r="F82" s="12"/>
      <c r="G82" s="13">
        <f aca="true" t="shared" si="11" ref="G82:H85">G83</f>
        <v>65.5</v>
      </c>
      <c r="H82" s="13">
        <f t="shared" si="11"/>
        <v>65.5</v>
      </c>
      <c r="I82" s="9">
        <f t="shared" si="8"/>
        <v>100</v>
      </c>
    </row>
    <row r="83" spans="1:9" ht="14.25">
      <c r="A83" s="10" t="s">
        <v>109</v>
      </c>
      <c r="B83" s="11">
        <v>803</v>
      </c>
      <c r="C83" s="12" t="s">
        <v>34</v>
      </c>
      <c r="D83" s="12" t="s">
        <v>55</v>
      </c>
      <c r="E83" s="12"/>
      <c r="F83" s="12"/>
      <c r="G83" s="13">
        <f t="shared" si="11"/>
        <v>65.5</v>
      </c>
      <c r="H83" s="13">
        <f t="shared" si="11"/>
        <v>65.5</v>
      </c>
      <c r="I83" s="9">
        <f t="shared" si="8"/>
        <v>100</v>
      </c>
    </row>
    <row r="84" spans="1:9" ht="30">
      <c r="A84" s="15" t="s">
        <v>19</v>
      </c>
      <c r="B84" s="16">
        <v>803</v>
      </c>
      <c r="C84" s="14" t="s">
        <v>34</v>
      </c>
      <c r="D84" s="14" t="s">
        <v>55</v>
      </c>
      <c r="E84" s="17" t="s">
        <v>20</v>
      </c>
      <c r="F84" s="14"/>
      <c r="G84" s="18">
        <f t="shared" si="11"/>
        <v>65.5</v>
      </c>
      <c r="H84" s="18">
        <f t="shared" si="11"/>
        <v>65.5</v>
      </c>
      <c r="I84" s="9">
        <f t="shared" si="8"/>
        <v>100</v>
      </c>
    </row>
    <row r="85" spans="1:9" ht="15">
      <c r="A85" s="15" t="s">
        <v>21</v>
      </c>
      <c r="B85" s="16">
        <v>803</v>
      </c>
      <c r="C85" s="14" t="s">
        <v>34</v>
      </c>
      <c r="D85" s="14" t="s">
        <v>55</v>
      </c>
      <c r="E85" s="17" t="s">
        <v>22</v>
      </c>
      <c r="F85" s="14"/>
      <c r="G85" s="18">
        <f t="shared" si="11"/>
        <v>65.5</v>
      </c>
      <c r="H85" s="18">
        <f t="shared" si="11"/>
        <v>65.5</v>
      </c>
      <c r="I85" s="9">
        <f t="shared" si="8"/>
        <v>100</v>
      </c>
    </row>
    <row r="86" spans="1:9" ht="60">
      <c r="A86" s="15" t="s">
        <v>110</v>
      </c>
      <c r="B86" s="16">
        <v>803</v>
      </c>
      <c r="C86" s="14" t="s">
        <v>34</v>
      </c>
      <c r="D86" s="14" t="s">
        <v>55</v>
      </c>
      <c r="E86" s="14" t="s">
        <v>111</v>
      </c>
      <c r="F86" s="14" t="s">
        <v>95</v>
      </c>
      <c r="G86" s="18">
        <v>65.5</v>
      </c>
      <c r="H86" s="18">
        <v>65.5</v>
      </c>
      <c r="I86" s="9">
        <f t="shared" si="8"/>
        <v>100</v>
      </c>
    </row>
    <row r="87" spans="1:9" ht="14.25">
      <c r="A87" s="10" t="s">
        <v>112</v>
      </c>
      <c r="B87" s="11">
        <v>803</v>
      </c>
      <c r="C87" s="12" t="s">
        <v>113</v>
      </c>
      <c r="D87" s="12"/>
      <c r="E87" s="12"/>
      <c r="F87" s="12"/>
      <c r="G87" s="13">
        <f aca="true" t="shared" si="12" ref="G87:H90">G88</f>
        <v>70</v>
      </c>
      <c r="H87" s="13">
        <f t="shared" si="12"/>
        <v>70</v>
      </c>
      <c r="I87" s="9">
        <f t="shared" si="8"/>
        <v>100</v>
      </c>
    </row>
    <row r="88" spans="1:9" ht="14.25">
      <c r="A88" s="10" t="s">
        <v>114</v>
      </c>
      <c r="B88" s="11">
        <v>803</v>
      </c>
      <c r="C88" s="12" t="s">
        <v>113</v>
      </c>
      <c r="D88" s="12" t="s">
        <v>55</v>
      </c>
      <c r="E88" s="12"/>
      <c r="F88" s="12"/>
      <c r="G88" s="13">
        <f t="shared" si="12"/>
        <v>70</v>
      </c>
      <c r="H88" s="13">
        <f t="shared" si="12"/>
        <v>70</v>
      </c>
      <c r="I88" s="9">
        <f t="shared" si="8"/>
        <v>100</v>
      </c>
    </row>
    <row r="89" spans="1:9" ht="30">
      <c r="A89" s="15" t="s">
        <v>19</v>
      </c>
      <c r="B89" s="16">
        <v>803</v>
      </c>
      <c r="C89" s="14" t="s">
        <v>113</v>
      </c>
      <c r="D89" s="14" t="s">
        <v>55</v>
      </c>
      <c r="E89" s="17" t="s">
        <v>20</v>
      </c>
      <c r="F89" s="12"/>
      <c r="G89" s="18">
        <f t="shared" si="12"/>
        <v>70</v>
      </c>
      <c r="H89" s="18">
        <f t="shared" si="12"/>
        <v>70</v>
      </c>
      <c r="I89" s="9">
        <f t="shared" si="8"/>
        <v>100</v>
      </c>
    </row>
    <row r="90" spans="1:9" ht="15">
      <c r="A90" s="15" t="s">
        <v>21</v>
      </c>
      <c r="B90" s="16">
        <v>803</v>
      </c>
      <c r="C90" s="14" t="s">
        <v>113</v>
      </c>
      <c r="D90" s="14" t="s">
        <v>55</v>
      </c>
      <c r="E90" s="17" t="s">
        <v>22</v>
      </c>
      <c r="F90" s="12"/>
      <c r="G90" s="18">
        <f t="shared" si="12"/>
        <v>70</v>
      </c>
      <c r="H90" s="18">
        <f t="shared" si="12"/>
        <v>70</v>
      </c>
      <c r="I90" s="9">
        <f t="shared" si="8"/>
        <v>100</v>
      </c>
    </row>
    <row r="91" spans="1:9" ht="60">
      <c r="A91" s="15" t="s">
        <v>115</v>
      </c>
      <c r="B91" s="16">
        <v>803</v>
      </c>
      <c r="C91" s="14" t="s">
        <v>113</v>
      </c>
      <c r="D91" s="14" t="s">
        <v>55</v>
      </c>
      <c r="E91" s="14" t="s">
        <v>116</v>
      </c>
      <c r="F91" s="14" t="s">
        <v>30</v>
      </c>
      <c r="G91" s="18">
        <v>70</v>
      </c>
      <c r="H91" s="18">
        <v>70</v>
      </c>
      <c r="I91" s="9">
        <f t="shared" si="8"/>
        <v>100</v>
      </c>
    </row>
    <row r="92" ht="14.25">
      <c r="B92" s="20"/>
    </row>
    <row r="93" ht="14.25">
      <c r="B93" s="20"/>
    </row>
    <row r="94" ht="14.25">
      <c r="B94" s="20"/>
    </row>
    <row r="95" ht="14.25">
      <c r="B95" s="20"/>
    </row>
  </sheetData>
  <sheetProtection selectLockedCells="1" selectUnlockedCells="1"/>
  <autoFilter ref="A8:I91"/>
  <mergeCells count="11">
    <mergeCell ref="E3:I3"/>
    <mergeCell ref="A4:D4"/>
    <mergeCell ref="E4:I4"/>
    <mergeCell ref="A5:I5"/>
    <mergeCell ref="A6:I6"/>
    <mergeCell ref="A10:F10"/>
    <mergeCell ref="A1:D1"/>
    <mergeCell ref="E1:I1"/>
    <mergeCell ref="A2:D2"/>
    <mergeCell ref="E2:I2"/>
    <mergeCell ref="A3:D3"/>
  </mergeCells>
  <printOptions/>
  <pageMargins left="0.9840277777777777" right="0.39375" top="0.5118055555555555" bottom="0.39375" header="0.5118055555555555" footer="0.5118055555555555"/>
  <pageSetup fitToHeight="0" fitToWidth="1" horizontalDpi="300" verticalDpi="300" orientation="portrait" paperSize="9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</dc:creator>
  <cp:keywords/>
  <dc:description/>
  <cp:lastModifiedBy>SEKRETAR</cp:lastModifiedBy>
  <dcterms:created xsi:type="dcterms:W3CDTF">2017-11-24T10:42:16Z</dcterms:created>
  <dcterms:modified xsi:type="dcterms:W3CDTF">2017-11-25T10:37:00Z</dcterms:modified>
  <cp:category/>
  <cp:version/>
  <cp:contentType/>
  <cp:contentStatus/>
</cp:coreProperties>
</file>